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familymedicine-my.sharepoint.com/personal/amorris_theabfm_org/Documents/PRIME Measures/"/>
    </mc:Choice>
  </mc:AlternateContent>
  <xr:revisionPtr revIDLastSave="0" documentId="8_{0F6314B3-2C82-4406-83B7-774DD73601D0}" xr6:coauthVersionLast="44" xr6:coauthVersionMax="44" xr10:uidLastSave="{00000000-0000-0000-0000-000000000000}"/>
  <bookViews>
    <workbookView xWindow="820" yWindow="-110" windowWidth="18490" windowHeight="11020" xr2:uid="{60430992-5215-4A4B-9D3A-C870A9D536EB}"/>
  </bookViews>
  <sheets>
    <sheet name="Website Measure columns 011320" sheetId="1" r:id="rId1"/>
  </sheets>
  <externalReferences>
    <externalReference r:id="rId2"/>
  </externalReferences>
  <definedNames>
    <definedName name="_xlnm._FilterDatabase" localSheetId="0" hidden="1">'Website Measure columns 011320'!$A$1:$H$1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6" i="1" l="1"/>
  <c r="G106" i="1"/>
  <c r="F106" i="1"/>
  <c r="E106" i="1"/>
  <c r="D106" i="1"/>
  <c r="C106" i="1"/>
  <c r="B106" i="1"/>
  <c r="H105" i="1"/>
  <c r="G105" i="1"/>
  <c r="F105" i="1"/>
  <c r="E105" i="1"/>
  <c r="D105" i="1"/>
  <c r="C105" i="1"/>
  <c r="B105" i="1"/>
  <c r="H104" i="1"/>
  <c r="G104" i="1"/>
  <c r="F104" i="1"/>
  <c r="E104" i="1"/>
  <c r="D104" i="1"/>
  <c r="C104" i="1"/>
  <c r="B104" i="1"/>
  <c r="H103" i="1"/>
  <c r="G103" i="1"/>
  <c r="F103" i="1"/>
  <c r="E103" i="1"/>
  <c r="D103" i="1"/>
  <c r="C103" i="1"/>
  <c r="B103" i="1"/>
  <c r="H102" i="1"/>
  <c r="G102" i="1"/>
  <c r="F102" i="1"/>
  <c r="E102" i="1"/>
  <c r="D102" i="1"/>
  <c r="C102" i="1"/>
  <c r="B102" i="1"/>
  <c r="H101" i="1"/>
  <c r="G101" i="1"/>
  <c r="F101" i="1"/>
  <c r="E101" i="1"/>
  <c r="D101" i="1"/>
  <c r="C101" i="1"/>
  <c r="B101" i="1"/>
  <c r="H100" i="1"/>
  <c r="G100" i="1"/>
  <c r="F100" i="1"/>
  <c r="E100" i="1"/>
  <c r="D100" i="1"/>
  <c r="C100" i="1"/>
  <c r="B100" i="1"/>
  <c r="H99" i="1"/>
  <c r="G99" i="1"/>
  <c r="F99" i="1"/>
  <c r="E99" i="1"/>
  <c r="D99" i="1"/>
  <c r="C99" i="1"/>
  <c r="B99" i="1"/>
  <c r="H98" i="1"/>
  <c r="G98" i="1"/>
  <c r="F98" i="1"/>
  <c r="E98" i="1"/>
  <c r="D98" i="1"/>
  <c r="C98" i="1"/>
  <c r="B98" i="1"/>
  <c r="H97" i="1"/>
  <c r="G97" i="1"/>
  <c r="F97" i="1"/>
  <c r="E97" i="1"/>
  <c r="D97" i="1"/>
  <c r="C97" i="1"/>
  <c r="B97" i="1"/>
  <c r="H96" i="1"/>
  <c r="G96" i="1"/>
  <c r="F96" i="1"/>
  <c r="E96" i="1"/>
  <c r="D96" i="1"/>
  <c r="C96" i="1"/>
  <c r="B96" i="1"/>
  <c r="H95" i="1"/>
  <c r="G95" i="1"/>
  <c r="F95" i="1"/>
  <c r="E95" i="1"/>
  <c r="D95" i="1"/>
  <c r="C95" i="1"/>
  <c r="B95" i="1"/>
  <c r="H94" i="1"/>
  <c r="G94" i="1"/>
  <c r="F94" i="1"/>
  <c r="E94" i="1"/>
  <c r="D94" i="1"/>
  <c r="C94" i="1"/>
  <c r="B94" i="1"/>
  <c r="H93" i="1"/>
  <c r="G93" i="1"/>
  <c r="F93" i="1"/>
  <c r="E93" i="1"/>
  <c r="D93" i="1"/>
  <c r="C93" i="1"/>
  <c r="B93" i="1"/>
  <c r="H92" i="1"/>
  <c r="G92" i="1"/>
  <c r="F92" i="1"/>
  <c r="E92" i="1"/>
  <c r="D92" i="1"/>
  <c r="C92" i="1"/>
  <c r="B92" i="1"/>
  <c r="H91" i="1"/>
  <c r="G91" i="1"/>
  <c r="F91" i="1"/>
  <c r="E91" i="1"/>
  <c r="D91" i="1"/>
  <c r="C91" i="1"/>
  <c r="B91" i="1"/>
  <c r="H90" i="1"/>
  <c r="G90" i="1"/>
  <c r="F90" i="1"/>
  <c r="E90" i="1"/>
  <c r="D90" i="1"/>
  <c r="C90" i="1"/>
  <c r="B90" i="1"/>
  <c r="H89" i="1"/>
  <c r="G89" i="1"/>
  <c r="F89" i="1"/>
  <c r="E89" i="1"/>
  <c r="D89" i="1"/>
  <c r="C89" i="1"/>
  <c r="B89" i="1"/>
  <c r="H88" i="1"/>
  <c r="G88" i="1"/>
  <c r="F88" i="1"/>
  <c r="E88" i="1"/>
  <c r="D88" i="1"/>
  <c r="C88" i="1"/>
  <c r="B88" i="1"/>
  <c r="H87" i="1"/>
  <c r="G87" i="1"/>
  <c r="F87" i="1"/>
  <c r="E87" i="1"/>
  <c r="D87" i="1"/>
  <c r="C87" i="1"/>
  <c r="B87" i="1"/>
  <c r="H86" i="1"/>
  <c r="G86" i="1"/>
  <c r="F86" i="1"/>
  <c r="E86" i="1"/>
  <c r="D86" i="1"/>
  <c r="C86" i="1"/>
  <c r="B86" i="1"/>
  <c r="H85" i="1"/>
  <c r="G85" i="1"/>
  <c r="F85" i="1"/>
  <c r="E85" i="1"/>
  <c r="D85" i="1"/>
  <c r="C85" i="1"/>
  <c r="B85" i="1"/>
  <c r="H84" i="1"/>
  <c r="G84" i="1"/>
  <c r="F84" i="1"/>
  <c r="E84" i="1"/>
  <c r="D84" i="1"/>
  <c r="C84" i="1"/>
  <c r="B84" i="1"/>
  <c r="H83" i="1"/>
  <c r="G83" i="1"/>
  <c r="F83" i="1"/>
  <c r="E83" i="1"/>
  <c r="D83" i="1"/>
  <c r="C83" i="1"/>
  <c r="B83" i="1"/>
  <c r="H82" i="1"/>
  <c r="G82" i="1"/>
  <c r="F82" i="1"/>
  <c r="E82" i="1"/>
  <c r="D82" i="1"/>
  <c r="C82" i="1"/>
  <c r="B82" i="1"/>
  <c r="H81" i="1"/>
  <c r="G81" i="1"/>
  <c r="F81" i="1"/>
  <c r="E81" i="1"/>
  <c r="D81" i="1"/>
  <c r="C81" i="1"/>
  <c r="B81" i="1"/>
  <c r="H80" i="1"/>
  <c r="G80" i="1"/>
  <c r="F80" i="1"/>
  <c r="E80" i="1"/>
  <c r="D80" i="1"/>
  <c r="C80" i="1"/>
  <c r="B80" i="1"/>
  <c r="H79" i="1"/>
  <c r="G79" i="1"/>
  <c r="F79" i="1"/>
  <c r="E79" i="1"/>
  <c r="D79" i="1"/>
  <c r="C79" i="1"/>
  <c r="B79" i="1"/>
  <c r="H78" i="1"/>
  <c r="G78" i="1"/>
  <c r="F78" i="1"/>
  <c r="E78" i="1"/>
  <c r="D78" i="1"/>
  <c r="C78" i="1"/>
  <c r="B78" i="1"/>
  <c r="H77" i="1"/>
  <c r="G77" i="1"/>
  <c r="F77" i="1"/>
  <c r="E77" i="1"/>
  <c r="D77" i="1"/>
  <c r="C77" i="1"/>
  <c r="B77" i="1"/>
  <c r="H76" i="1"/>
  <c r="G76" i="1"/>
  <c r="F76" i="1"/>
  <c r="E76" i="1"/>
  <c r="D76" i="1"/>
  <c r="C76" i="1"/>
  <c r="B76" i="1"/>
  <c r="H75" i="1"/>
  <c r="G75" i="1"/>
  <c r="F75" i="1"/>
  <c r="E75" i="1"/>
  <c r="D75" i="1"/>
  <c r="C75" i="1"/>
  <c r="B75" i="1"/>
  <c r="H74" i="1"/>
  <c r="G74" i="1"/>
  <c r="F74" i="1"/>
  <c r="E74" i="1"/>
  <c r="D74" i="1"/>
  <c r="C74" i="1"/>
  <c r="B74" i="1"/>
  <c r="H73" i="1"/>
  <c r="G73" i="1"/>
  <c r="F73" i="1"/>
  <c r="E73" i="1"/>
  <c r="D73" i="1"/>
  <c r="C73" i="1"/>
  <c r="B73" i="1"/>
  <c r="H72" i="1"/>
  <c r="G72" i="1"/>
  <c r="F72" i="1"/>
  <c r="E72" i="1"/>
  <c r="D72" i="1"/>
  <c r="C72" i="1"/>
  <c r="B72" i="1"/>
  <c r="H71" i="1"/>
  <c r="G71" i="1"/>
  <c r="F71" i="1"/>
  <c r="E71" i="1"/>
  <c r="D71" i="1"/>
  <c r="C71" i="1"/>
  <c r="B71" i="1"/>
  <c r="H70" i="1"/>
  <c r="G70" i="1"/>
  <c r="F70" i="1"/>
  <c r="E70" i="1"/>
  <c r="D70" i="1"/>
  <c r="C70" i="1"/>
  <c r="B70" i="1"/>
  <c r="H69" i="1"/>
  <c r="G69" i="1"/>
  <c r="F69" i="1"/>
  <c r="E69" i="1"/>
  <c r="D69" i="1"/>
  <c r="C69" i="1"/>
  <c r="B69" i="1"/>
  <c r="H68" i="1"/>
  <c r="G68" i="1"/>
  <c r="F68" i="1"/>
  <c r="E68" i="1"/>
  <c r="D68" i="1"/>
  <c r="C68" i="1"/>
  <c r="B68" i="1"/>
  <c r="H67" i="1"/>
  <c r="G67" i="1"/>
  <c r="F67" i="1"/>
  <c r="E67" i="1"/>
  <c r="D67" i="1"/>
  <c r="C67" i="1"/>
  <c r="B67" i="1"/>
  <c r="H66" i="1"/>
  <c r="G66" i="1"/>
  <c r="F66" i="1"/>
  <c r="E66" i="1"/>
  <c r="D66" i="1"/>
  <c r="C66" i="1"/>
  <c r="B66" i="1"/>
  <c r="H65" i="1"/>
  <c r="G65" i="1"/>
  <c r="F65" i="1"/>
  <c r="E65" i="1"/>
  <c r="D65" i="1"/>
  <c r="C65" i="1"/>
  <c r="B65" i="1"/>
  <c r="H64" i="1"/>
  <c r="G64" i="1"/>
  <c r="F64" i="1"/>
  <c r="E64" i="1"/>
  <c r="D64" i="1"/>
  <c r="C64" i="1"/>
  <c r="B64" i="1"/>
  <c r="H63" i="1"/>
  <c r="G63" i="1"/>
  <c r="F63" i="1"/>
  <c r="E63" i="1"/>
  <c r="D63" i="1"/>
  <c r="C63" i="1"/>
  <c r="B63" i="1"/>
  <c r="H62" i="1"/>
  <c r="G62" i="1"/>
  <c r="F62" i="1"/>
  <c r="E62" i="1"/>
  <c r="D62" i="1"/>
  <c r="C62" i="1"/>
  <c r="B62" i="1"/>
  <c r="H61" i="1"/>
  <c r="G61" i="1"/>
  <c r="F61" i="1"/>
  <c r="E61" i="1"/>
  <c r="D61" i="1"/>
  <c r="C61" i="1"/>
  <c r="B61" i="1"/>
  <c r="H60" i="1"/>
  <c r="G60" i="1"/>
  <c r="F60" i="1"/>
  <c r="E60" i="1"/>
  <c r="D60" i="1"/>
  <c r="C60" i="1"/>
  <c r="B60" i="1"/>
  <c r="H59" i="1"/>
  <c r="G59" i="1"/>
  <c r="F59" i="1"/>
  <c r="E59" i="1"/>
  <c r="D59" i="1"/>
  <c r="C59" i="1"/>
  <c r="B59" i="1"/>
  <c r="H58" i="1"/>
  <c r="G58" i="1"/>
  <c r="F58" i="1"/>
  <c r="E58" i="1"/>
  <c r="D58" i="1"/>
  <c r="C58" i="1"/>
  <c r="B58" i="1"/>
  <c r="H57" i="1"/>
  <c r="G57" i="1"/>
  <c r="F57" i="1"/>
  <c r="E57" i="1"/>
  <c r="D57" i="1"/>
  <c r="C57" i="1"/>
  <c r="B57" i="1"/>
  <c r="H56" i="1"/>
  <c r="G56" i="1"/>
  <c r="F56" i="1"/>
  <c r="E56" i="1"/>
  <c r="D56" i="1"/>
  <c r="C56" i="1"/>
  <c r="B56" i="1"/>
  <c r="H55" i="1"/>
  <c r="G55" i="1"/>
  <c r="F55" i="1"/>
  <c r="E55" i="1"/>
  <c r="D55" i="1"/>
  <c r="C55" i="1"/>
  <c r="B55" i="1"/>
  <c r="H54" i="1"/>
  <c r="G54" i="1"/>
  <c r="F54" i="1"/>
  <c r="E54" i="1"/>
  <c r="D54" i="1"/>
  <c r="C54" i="1"/>
  <c r="B54" i="1"/>
  <c r="H53" i="1"/>
  <c r="G53" i="1"/>
  <c r="F53" i="1"/>
  <c r="E53" i="1"/>
  <c r="D53" i="1"/>
  <c r="C53" i="1"/>
  <c r="B53" i="1"/>
  <c r="H52" i="1"/>
  <c r="G52" i="1"/>
  <c r="F52" i="1"/>
  <c r="E52" i="1"/>
  <c r="D52" i="1"/>
  <c r="C52" i="1"/>
  <c r="B52" i="1"/>
  <c r="H51" i="1"/>
  <c r="G51" i="1"/>
  <c r="F51" i="1"/>
  <c r="E51" i="1"/>
  <c r="D51" i="1"/>
  <c r="C51" i="1"/>
  <c r="B51" i="1"/>
  <c r="H50" i="1"/>
  <c r="G50" i="1"/>
  <c r="F50" i="1"/>
  <c r="E50" i="1"/>
  <c r="D50" i="1"/>
  <c r="C50" i="1"/>
  <c r="B50" i="1"/>
  <c r="H49" i="1"/>
  <c r="G49" i="1"/>
  <c r="F49" i="1"/>
  <c r="E49" i="1"/>
  <c r="D49" i="1"/>
  <c r="C49" i="1"/>
  <c r="B49" i="1"/>
  <c r="H48" i="1"/>
  <c r="G48" i="1"/>
  <c r="F48" i="1"/>
  <c r="E48" i="1"/>
  <c r="D48" i="1"/>
  <c r="C48" i="1"/>
  <c r="B48" i="1"/>
  <c r="H47" i="1"/>
  <c r="G47" i="1"/>
  <c r="F47" i="1"/>
  <c r="E47" i="1"/>
  <c r="D47" i="1"/>
  <c r="C47" i="1"/>
  <c r="B47" i="1"/>
  <c r="H46" i="1"/>
  <c r="G46" i="1"/>
  <c r="F46" i="1"/>
  <c r="E46" i="1"/>
  <c r="D46" i="1"/>
  <c r="C46" i="1"/>
  <c r="B46" i="1"/>
  <c r="H45" i="1"/>
  <c r="G45" i="1"/>
  <c r="F45" i="1"/>
  <c r="E45" i="1"/>
  <c r="D45" i="1"/>
  <c r="C45" i="1"/>
  <c r="B45" i="1"/>
  <c r="H44" i="1"/>
  <c r="G44" i="1"/>
  <c r="F44" i="1"/>
  <c r="E44" i="1"/>
  <c r="D44" i="1"/>
  <c r="C44" i="1"/>
  <c r="B44" i="1"/>
  <c r="H43" i="1"/>
  <c r="G43" i="1"/>
  <c r="F43" i="1"/>
  <c r="E43" i="1"/>
  <c r="D43" i="1"/>
  <c r="C43" i="1"/>
  <c r="B43" i="1"/>
  <c r="H42" i="1"/>
  <c r="G42" i="1"/>
  <c r="F42" i="1"/>
  <c r="E42" i="1"/>
  <c r="D42" i="1"/>
  <c r="C42" i="1"/>
  <c r="B42" i="1"/>
  <c r="H41" i="1"/>
  <c r="G41" i="1"/>
  <c r="F41" i="1"/>
  <c r="E41" i="1"/>
  <c r="D41" i="1"/>
  <c r="C41" i="1"/>
  <c r="B41" i="1"/>
  <c r="H40" i="1"/>
  <c r="G40" i="1"/>
  <c r="F40" i="1"/>
  <c r="E40" i="1"/>
  <c r="D40" i="1"/>
  <c r="C40" i="1"/>
  <c r="B40" i="1"/>
  <c r="H39" i="1"/>
  <c r="G39" i="1"/>
  <c r="F39" i="1"/>
  <c r="E39" i="1"/>
  <c r="D39" i="1"/>
  <c r="C39" i="1"/>
  <c r="B39" i="1"/>
  <c r="H38" i="1"/>
  <c r="G38" i="1"/>
  <c r="F38" i="1"/>
  <c r="E38" i="1"/>
  <c r="D38" i="1"/>
  <c r="C38" i="1"/>
  <c r="B38" i="1"/>
  <c r="H37" i="1"/>
  <c r="G37" i="1"/>
  <c r="F37" i="1"/>
  <c r="E37" i="1"/>
  <c r="D37" i="1"/>
  <c r="C37" i="1"/>
  <c r="B37" i="1"/>
  <c r="H36" i="1"/>
  <c r="G36" i="1"/>
  <c r="F36" i="1"/>
  <c r="E36" i="1"/>
  <c r="D36" i="1"/>
  <c r="C36" i="1"/>
  <c r="B36" i="1"/>
  <c r="H35" i="1"/>
  <c r="G35" i="1"/>
  <c r="F35" i="1"/>
  <c r="E35" i="1"/>
  <c r="D35" i="1"/>
  <c r="C35" i="1"/>
  <c r="B35" i="1"/>
  <c r="H34" i="1"/>
  <c r="G34" i="1"/>
  <c r="F34" i="1"/>
  <c r="E34" i="1"/>
  <c r="D34" i="1"/>
  <c r="C34" i="1"/>
  <c r="B34" i="1"/>
  <c r="H33" i="1"/>
  <c r="G33" i="1"/>
  <c r="F33" i="1"/>
  <c r="E33" i="1"/>
  <c r="D33" i="1"/>
  <c r="C33" i="1"/>
  <c r="B33" i="1"/>
  <c r="H32" i="1"/>
  <c r="G32" i="1"/>
  <c r="F32" i="1"/>
  <c r="E32" i="1"/>
  <c r="D32" i="1"/>
  <c r="C32" i="1"/>
  <c r="B32" i="1"/>
  <c r="H31" i="1"/>
  <c r="G31" i="1"/>
  <c r="F31" i="1"/>
  <c r="E31" i="1"/>
  <c r="D31" i="1"/>
  <c r="C31" i="1"/>
  <c r="B31" i="1"/>
  <c r="H30" i="1"/>
  <c r="G30" i="1"/>
  <c r="F30" i="1"/>
  <c r="E30" i="1"/>
  <c r="D30" i="1"/>
  <c r="C30" i="1"/>
  <c r="B30" i="1"/>
  <c r="H29" i="1"/>
  <c r="G29" i="1"/>
  <c r="F29" i="1"/>
  <c r="E29" i="1"/>
  <c r="D29" i="1"/>
  <c r="C29" i="1"/>
  <c r="B29" i="1"/>
  <c r="H28" i="1"/>
  <c r="G28" i="1"/>
  <c r="F28" i="1"/>
  <c r="E28" i="1"/>
  <c r="D28" i="1"/>
  <c r="C28" i="1"/>
  <c r="B28" i="1"/>
  <c r="H27" i="1"/>
  <c r="G27" i="1"/>
  <c r="F27" i="1"/>
  <c r="E27" i="1"/>
  <c r="D27" i="1"/>
  <c r="C27" i="1"/>
  <c r="B27" i="1"/>
  <c r="H26" i="1"/>
  <c r="G26" i="1"/>
  <c r="F26" i="1"/>
  <c r="E26" i="1"/>
  <c r="D26" i="1"/>
  <c r="C26" i="1"/>
  <c r="B26" i="1"/>
  <c r="H25" i="1"/>
  <c r="G25" i="1"/>
  <c r="F25" i="1"/>
  <c r="E25" i="1"/>
  <c r="D25" i="1"/>
  <c r="C25" i="1"/>
  <c r="B25" i="1"/>
  <c r="H24" i="1"/>
  <c r="G24" i="1"/>
  <c r="F24" i="1"/>
  <c r="E24" i="1"/>
  <c r="D24" i="1"/>
  <c r="C24" i="1"/>
  <c r="B24" i="1"/>
  <c r="H23" i="1"/>
  <c r="G23" i="1"/>
  <c r="F23" i="1"/>
  <c r="E23" i="1"/>
  <c r="D23" i="1"/>
  <c r="C23" i="1"/>
  <c r="B23" i="1"/>
  <c r="H22" i="1"/>
  <c r="G22" i="1"/>
  <c r="F22" i="1"/>
  <c r="E22" i="1"/>
  <c r="D22" i="1"/>
  <c r="C22" i="1"/>
  <c r="B22" i="1"/>
  <c r="H21" i="1"/>
  <c r="G21" i="1"/>
  <c r="F21" i="1"/>
  <c r="E21" i="1"/>
  <c r="D21" i="1"/>
  <c r="C21" i="1"/>
  <c r="B21" i="1"/>
  <c r="H20" i="1"/>
  <c r="G20" i="1"/>
  <c r="F20" i="1"/>
  <c r="E20" i="1"/>
  <c r="D20" i="1"/>
  <c r="C20" i="1"/>
  <c r="B20" i="1"/>
  <c r="H19" i="1"/>
  <c r="G19" i="1"/>
  <c r="F19" i="1"/>
  <c r="E19" i="1"/>
  <c r="D19" i="1"/>
  <c r="C19" i="1"/>
  <c r="B19" i="1"/>
  <c r="H18" i="1"/>
  <c r="G18" i="1"/>
  <c r="F18" i="1"/>
  <c r="E18" i="1"/>
  <c r="D18" i="1"/>
  <c r="C18" i="1"/>
  <c r="B18" i="1"/>
  <c r="H17" i="1"/>
  <c r="G17" i="1"/>
  <c r="F17" i="1"/>
  <c r="E17" i="1"/>
  <c r="D17" i="1"/>
  <c r="C17" i="1"/>
  <c r="B17" i="1"/>
  <c r="H16" i="1"/>
  <c r="G16" i="1"/>
  <c r="F16" i="1"/>
  <c r="E16" i="1"/>
  <c r="D16" i="1"/>
  <c r="C16" i="1"/>
  <c r="B16" i="1"/>
  <c r="H15" i="1"/>
  <c r="G15" i="1"/>
  <c r="F15" i="1"/>
  <c r="E15" i="1"/>
  <c r="D15" i="1"/>
  <c r="C15" i="1"/>
  <c r="B15" i="1"/>
  <c r="H14" i="1"/>
  <c r="G14" i="1"/>
  <c r="F14" i="1"/>
  <c r="E14" i="1"/>
  <c r="D14" i="1"/>
  <c r="C14" i="1"/>
  <c r="B14" i="1"/>
  <c r="H13" i="1"/>
  <c r="G13" i="1"/>
  <c r="F13" i="1"/>
  <c r="E13" i="1"/>
  <c r="D13" i="1"/>
  <c r="C13" i="1"/>
  <c r="B13" i="1"/>
  <c r="H12" i="1"/>
  <c r="G12" i="1"/>
  <c r="F12" i="1"/>
  <c r="E12" i="1"/>
  <c r="D12" i="1"/>
  <c r="C12" i="1"/>
  <c r="B12" i="1"/>
  <c r="H11" i="1"/>
  <c r="G11" i="1"/>
  <c r="F11" i="1"/>
  <c r="E11" i="1"/>
  <c r="D11" i="1"/>
  <c r="C11" i="1"/>
  <c r="B11" i="1"/>
  <c r="H10" i="1"/>
  <c r="G10" i="1"/>
  <c r="F10" i="1"/>
  <c r="E10" i="1"/>
  <c r="D10" i="1"/>
  <c r="C10" i="1"/>
  <c r="B10" i="1"/>
  <c r="H9" i="1"/>
  <c r="G9" i="1"/>
  <c r="F9" i="1"/>
  <c r="E9" i="1"/>
  <c r="D9" i="1"/>
  <c r="C9" i="1"/>
  <c r="B9" i="1"/>
  <c r="H8" i="1"/>
  <c r="G8" i="1"/>
  <c r="F8" i="1"/>
  <c r="E8" i="1"/>
  <c r="D8" i="1"/>
  <c r="C8" i="1"/>
  <c r="B8" i="1"/>
  <c r="H7" i="1"/>
  <c r="G7" i="1"/>
  <c r="F7" i="1"/>
  <c r="E7" i="1"/>
  <c r="D7" i="1"/>
  <c r="C7" i="1"/>
  <c r="B7" i="1"/>
  <c r="H6" i="1"/>
  <c r="G6" i="1"/>
  <c r="F6" i="1"/>
  <c r="E6" i="1"/>
  <c r="D6" i="1"/>
  <c r="C6" i="1"/>
  <c r="B6" i="1"/>
  <c r="H5" i="1"/>
  <c r="G5" i="1"/>
  <c r="F5" i="1"/>
  <c r="E5" i="1"/>
  <c r="D5" i="1"/>
  <c r="C5" i="1"/>
  <c r="B5" i="1"/>
  <c r="H4" i="1"/>
  <c r="G4" i="1"/>
  <c r="F4" i="1"/>
  <c r="E4" i="1"/>
  <c r="D4" i="1"/>
  <c r="C4" i="1"/>
  <c r="B4" i="1"/>
  <c r="H3" i="1"/>
  <c r="G3" i="1"/>
  <c r="F3" i="1"/>
  <c r="E3" i="1"/>
  <c r="D3" i="1"/>
  <c r="C3" i="1"/>
  <c r="B3" i="1"/>
  <c r="H2" i="1"/>
  <c r="G2" i="1"/>
  <c r="F2" i="1"/>
  <c r="E2" i="1"/>
  <c r="D2" i="1"/>
  <c r="C2" i="1"/>
  <c r="B2" i="1"/>
</calcChain>
</file>

<file path=xl/sharedStrings.xml><?xml version="1.0" encoding="utf-8"?>
<sst xmlns="http://schemas.openxmlformats.org/spreadsheetml/2006/main" count="13" uniqueCount="13">
  <si>
    <t>PRIME ID</t>
  </si>
  <si>
    <t>Measure Title</t>
  </si>
  <si>
    <t>Description</t>
  </si>
  <si>
    <t>QPP#</t>
  </si>
  <si>
    <t>NQF#</t>
  </si>
  <si>
    <t>CMS#</t>
  </si>
  <si>
    <t>Type</t>
  </si>
  <si>
    <t>High Priority</t>
  </si>
  <si>
    <t>64a</t>
  </si>
  <si>
    <t>64b</t>
  </si>
  <si>
    <t>87a</t>
  </si>
  <si>
    <t>87b</t>
  </si>
  <si>
    <t>87c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</si>
</sst>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name val="Calibri"/>
    </font>
    <font>
      <b/>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top"/>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ris\Downloads\Measures-in-PRIME-06-21-2019-1.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in"/>
      <sheetName val="2020 measure changes"/>
      <sheetName val="Website Measure columns 011320"/>
      <sheetName val="2020 PRIME"/>
      <sheetName val="2020 CQMs"/>
      <sheetName val="2020 eCQMs"/>
      <sheetName val="PRIME web 2019"/>
      <sheetName val="2017 MIPS"/>
      <sheetName val="2019PRIME Jill"/>
      <sheetName val="Measures"/>
      <sheetName val="Elements"/>
      <sheetName val="Research Elements"/>
      <sheetName val="Admin Elements"/>
      <sheetName val="Codes"/>
      <sheetName val="Keywords"/>
      <sheetName val="Research Element Codes"/>
      <sheetName val="Attribute Elements"/>
      <sheetName val="Missing Elements"/>
      <sheetName val="Review Log"/>
      <sheetName val="Change Log"/>
      <sheetName val="Measure Populations"/>
    </sheetNames>
    <sheetDataSet>
      <sheetData sheetId="0">
        <row r="1">
          <cell r="A1" t="str">
            <v>PRIME ID</v>
          </cell>
          <cell r="B1" t="str">
            <v>Registry ID</v>
          </cell>
          <cell r="C1" t="str">
            <v>QPP# / Quality#</v>
          </cell>
          <cell r="D1" t="str">
            <v>NQF#</v>
          </cell>
          <cell r="E1" t="str">
            <v>CMS#</v>
          </cell>
          <cell r="F1" t="str">
            <v>QPP CQM#</v>
          </cell>
          <cell r="G1" t="str">
            <v>QPP eCQM#</v>
          </cell>
          <cell r="H1" t="str">
            <v>NQF#</v>
          </cell>
          <cell r="I1" t="str">
            <v>CMS#</v>
          </cell>
          <cell r="J1" t="str">
            <v>CMS Provisional ID#</v>
          </cell>
          <cell r="K1" t="str">
            <v>Measure Title</v>
          </cell>
          <cell r="L1" t="str">
            <v>Description</v>
          </cell>
          <cell r="M1" t="str">
            <v>Type</v>
          </cell>
          <cell r="N1" t="str">
            <v>High Priority</v>
          </cell>
        </row>
        <row r="2">
          <cell r="A2">
            <v>12</v>
          </cell>
          <cell r="B2">
            <v>12</v>
          </cell>
          <cell r="C2">
            <v>369</v>
          </cell>
          <cell r="D2" t="str">
            <v>N/A</v>
          </cell>
          <cell r="E2">
            <v>158</v>
          </cell>
          <cell r="F2">
            <v>369</v>
          </cell>
          <cell r="G2"/>
          <cell r="H2" t="str">
            <v>N/A</v>
          </cell>
          <cell r="I2" t="str">
            <v>CMS158</v>
          </cell>
          <cell r="J2"/>
          <cell r="K2" t="str">
            <v>Pregnant women that had HBsAg testing</v>
          </cell>
          <cell r="L2" t="str">
            <v>This measure identifies pregnant women who had a HBsAg (hepatitis B) test during their pregnancy.</v>
          </cell>
          <cell r="M2" t="str">
            <v>Process</v>
          </cell>
          <cell r="N2" t="str">
            <v>No</v>
          </cell>
        </row>
        <row r="3">
          <cell r="A3">
            <v>35</v>
          </cell>
          <cell r="B3">
            <v>35</v>
          </cell>
          <cell r="C3">
            <v>66</v>
          </cell>
          <cell r="D3">
            <v>2</v>
          </cell>
          <cell r="E3">
            <v>146</v>
          </cell>
          <cell r="F3">
            <v>66</v>
          </cell>
          <cell r="G3"/>
          <cell r="H3" t="str">
            <v>N/A</v>
          </cell>
          <cell r="I3" t="str">
            <v>CMS146</v>
          </cell>
          <cell r="J3"/>
          <cell r="K3" t="str">
            <v>Appropriate Testing for Children with Pharyngitis</v>
          </cell>
          <cell r="L3" t="str">
            <v>Percentage of children 3-18 years of age who were diagnosed with pharyngitis, ordered an antibiotic and received a group A streptococcus (strep) test for the episode.</v>
          </cell>
          <cell r="M3" t="str">
            <v>Process</v>
          </cell>
          <cell r="N3" t="str">
            <v>Yes</v>
          </cell>
        </row>
        <row r="4">
          <cell r="A4">
            <v>36</v>
          </cell>
          <cell r="B4">
            <v>36</v>
          </cell>
          <cell r="C4">
            <v>236</v>
          </cell>
          <cell r="D4">
            <v>18</v>
          </cell>
          <cell r="E4">
            <v>165</v>
          </cell>
          <cell r="F4">
            <v>236</v>
          </cell>
          <cell r="G4"/>
          <cell r="H4" t="str">
            <v>0018</v>
          </cell>
          <cell r="I4" t="str">
            <v>CMS165</v>
          </cell>
          <cell r="J4"/>
          <cell r="K4" t="str">
            <v>Controlling High Blood Pressure</v>
          </cell>
          <cell r="L4" t="str">
            <v>Percentage of patients 18-85 years of age who had a diagnosis of hypertension and whose blood pressure was adequately controlled (&lt;140/90mmHg) during the measurement period.</v>
          </cell>
          <cell r="M4" t="str">
            <v>Outcome</v>
          </cell>
          <cell r="N4" t="str">
            <v>Yes</v>
          </cell>
        </row>
        <row r="5">
          <cell r="A5">
            <v>37</v>
          </cell>
          <cell r="B5">
            <v>37</v>
          </cell>
          <cell r="C5">
            <v>238</v>
          </cell>
          <cell r="D5">
            <v>22</v>
          </cell>
          <cell r="E5">
            <v>156</v>
          </cell>
          <cell r="F5">
            <v>238</v>
          </cell>
          <cell r="G5"/>
          <cell r="H5" t="str">
            <v>0022</v>
          </cell>
          <cell r="I5" t="str">
            <v>CMS156</v>
          </cell>
          <cell r="J5"/>
          <cell r="K5" t="str">
            <v>Use of High-Risk Medications in the Elderly</v>
          </cell>
          <cell r="L5" t="str">
            <v>Percentage of patients 65 years of age and older who were ordered high-risk medications. Two rates are submitted.
1) Percentage of patients who were ordered at least one high-risk medication.
2) Percentage of patients who were ordered at least two of the same high-risk medication</v>
          </cell>
          <cell r="M5" t="str">
            <v>Process</v>
          </cell>
          <cell r="N5" t="str">
            <v>Yes</v>
          </cell>
        </row>
        <row r="6">
          <cell r="A6" t="str">
            <v>37-a</v>
          </cell>
          <cell r="B6"/>
          <cell r="C6"/>
          <cell r="D6"/>
          <cell r="E6"/>
          <cell r="F6"/>
          <cell r="G6"/>
          <cell r="H6"/>
          <cell r="I6"/>
          <cell r="J6"/>
          <cell r="K6"/>
          <cell r="L6"/>
        </row>
        <row r="7">
          <cell r="A7" t="str">
            <v>37-b</v>
          </cell>
          <cell r="B7"/>
          <cell r="C7"/>
          <cell r="D7"/>
          <cell r="E7"/>
          <cell r="F7"/>
          <cell r="G7"/>
          <cell r="H7"/>
          <cell r="I7"/>
          <cell r="J7"/>
          <cell r="K7"/>
          <cell r="L7"/>
        </row>
        <row r="8">
          <cell r="A8">
            <v>38</v>
          </cell>
          <cell r="B8">
            <v>38</v>
          </cell>
          <cell r="C8">
            <v>239</v>
          </cell>
          <cell r="D8">
            <v>24</v>
          </cell>
          <cell r="E8">
            <v>155</v>
          </cell>
          <cell r="F8">
            <v>239</v>
          </cell>
          <cell r="G8"/>
          <cell r="H8" t="str">
            <v>0024</v>
          </cell>
          <cell r="I8" t="str">
            <v>CMS155</v>
          </cell>
          <cell r="J8"/>
          <cell r="K8" t="str">
            <v>Weight Assessment and Counseling for Nutrition and Physical Activity for Children and Adolescents</v>
          </cell>
          <cell r="L8" t="str">
            <v>Percentage of patients 3-17 years of age who had an outpatient visit with a Primary Care Physician (PCP) or Obstetrician/Gynecologist (OB/GYN) and who had evidence of the following during the measurement period. Three rates are reported -Percentage of patients with height, weight, and body mass index (BMI) percentile documentation -Percentage of patients with counseling for nutrition -Percentage of patients with counseling for physical activity.</v>
          </cell>
          <cell r="M8" t="str">
            <v>Process</v>
          </cell>
          <cell r="N8" t="str">
            <v>No</v>
          </cell>
        </row>
        <row r="9">
          <cell r="A9" t="str">
            <v>38-bhw</v>
          </cell>
          <cell r="B9"/>
          <cell r="C9"/>
          <cell r="D9"/>
          <cell r="E9"/>
          <cell r="F9"/>
          <cell r="G9"/>
          <cell r="H9"/>
          <cell r="I9"/>
          <cell r="J9"/>
          <cell r="K9"/>
          <cell r="L9"/>
        </row>
        <row r="10">
          <cell r="A10" t="str">
            <v>38-cn</v>
          </cell>
          <cell r="B10"/>
          <cell r="C10"/>
          <cell r="D10"/>
          <cell r="E10"/>
          <cell r="F10"/>
          <cell r="G10"/>
          <cell r="H10"/>
          <cell r="I10"/>
          <cell r="J10"/>
          <cell r="K10"/>
          <cell r="L10"/>
        </row>
        <row r="11">
          <cell r="A11" t="str">
            <v>38-pa</v>
          </cell>
          <cell r="B11"/>
          <cell r="C11"/>
          <cell r="D11"/>
          <cell r="E11"/>
          <cell r="F11"/>
          <cell r="G11"/>
          <cell r="H11"/>
          <cell r="I11"/>
          <cell r="J11"/>
          <cell r="K11"/>
          <cell r="L11"/>
        </row>
        <row r="12">
          <cell r="A12">
            <v>39</v>
          </cell>
          <cell r="B12">
            <v>39</v>
          </cell>
          <cell r="C12">
            <v>226</v>
          </cell>
          <cell r="D12">
            <v>28</v>
          </cell>
          <cell r="E12">
            <v>138</v>
          </cell>
          <cell r="F12">
            <v>226</v>
          </cell>
          <cell r="G12"/>
          <cell r="H12" t="str">
            <v>0028/0028e</v>
          </cell>
          <cell r="I12" t="str">
            <v>CMS138</v>
          </cell>
          <cell r="J12"/>
          <cell r="K12" t="str">
            <v>Preventive Care and Screening: Tobacco Use: Screening and Cessation Intervention</v>
          </cell>
          <cell r="L12" t="str">
            <v>Percentage of patients aged 18 years and older who were screened for tobacco use one or more times within 24 months AND who received cessation counseling intervention if identified as a tobacco user.</v>
          </cell>
          <cell r="M12" t="str">
            <v>Process</v>
          </cell>
          <cell r="N12" t="str">
            <v>No</v>
          </cell>
        </row>
        <row r="13">
          <cell r="A13" t="str">
            <v>39-1</v>
          </cell>
          <cell r="B13"/>
          <cell r="C13"/>
          <cell r="D13"/>
          <cell r="E13"/>
          <cell r="F13"/>
          <cell r="G13"/>
          <cell r="H13"/>
          <cell r="I13"/>
          <cell r="J13"/>
          <cell r="K13"/>
          <cell r="L13"/>
        </row>
        <row r="14">
          <cell r="A14" t="str">
            <v>39-2</v>
          </cell>
          <cell r="B14"/>
          <cell r="C14"/>
          <cell r="D14"/>
          <cell r="E14"/>
          <cell r="F14"/>
          <cell r="G14"/>
          <cell r="H14"/>
          <cell r="I14"/>
          <cell r="J14"/>
          <cell r="K14"/>
          <cell r="L14"/>
        </row>
        <row r="15">
          <cell r="A15" t="str">
            <v>39-3</v>
          </cell>
          <cell r="B15"/>
          <cell r="C15"/>
          <cell r="D15"/>
          <cell r="E15"/>
          <cell r="F15"/>
          <cell r="G15"/>
          <cell r="H15"/>
          <cell r="I15"/>
          <cell r="J15"/>
          <cell r="K15"/>
          <cell r="L15"/>
        </row>
        <row r="16">
          <cell r="A16">
            <v>40</v>
          </cell>
          <cell r="B16">
            <v>40</v>
          </cell>
          <cell r="C16">
            <v>112</v>
          </cell>
          <cell r="D16">
            <v>2372</v>
          </cell>
          <cell r="E16">
            <v>125</v>
          </cell>
          <cell r="F16">
            <v>112</v>
          </cell>
          <cell r="G16"/>
          <cell r="H16">
            <v>2372</v>
          </cell>
          <cell r="I16" t="str">
            <v>CMS125</v>
          </cell>
          <cell r="J16"/>
          <cell r="K16" t="str">
            <v>Breast Cancer Screening</v>
          </cell>
          <cell r="L16" t="str">
            <v>Percentage of women 50-74 years of age who had a mammogram to screen for breast cancer</v>
          </cell>
          <cell r="M16" t="str">
            <v>Process</v>
          </cell>
          <cell r="N16" t="str">
            <v>No</v>
          </cell>
        </row>
        <row r="17">
          <cell r="A17">
            <v>41</v>
          </cell>
          <cell r="B17">
            <v>41</v>
          </cell>
          <cell r="C17">
            <v>309</v>
          </cell>
          <cell r="D17">
            <v>32</v>
          </cell>
          <cell r="E17">
            <v>124</v>
          </cell>
          <cell r="F17">
            <v>309</v>
          </cell>
          <cell r="G17"/>
          <cell r="H17" t="str">
            <v>0032</v>
          </cell>
          <cell r="I17" t="str">
            <v>CMS124</v>
          </cell>
          <cell r="J17"/>
          <cell r="K17" t="str">
            <v>Cervical Cancer Screening</v>
          </cell>
          <cell r="L17" t="str">
            <v xml:space="preserve">	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v>
          </cell>
          <cell r="M17" t="str">
            <v>Process</v>
          </cell>
          <cell r="N17" t="str">
            <v>No</v>
          </cell>
        </row>
        <row r="18">
          <cell r="A18">
            <v>42</v>
          </cell>
          <cell r="B18">
            <v>42</v>
          </cell>
          <cell r="C18">
            <v>310</v>
          </cell>
          <cell r="D18">
            <v>33</v>
          </cell>
          <cell r="E18">
            <v>153</v>
          </cell>
          <cell r="F18">
            <v>310</v>
          </cell>
          <cell r="G18"/>
          <cell r="H18" t="str">
            <v>0033</v>
          </cell>
          <cell r="I18" t="str">
            <v>CMS153</v>
          </cell>
          <cell r="J18"/>
          <cell r="K18" t="str">
            <v>Chlamydia Screening for Women</v>
          </cell>
          <cell r="L18" t="str">
            <v>Percentage of women 16-24 years of age who were identified as sexually active and who had at least one test for chlamydia during the measurement period</v>
          </cell>
          <cell r="M18" t="str">
            <v>Process</v>
          </cell>
          <cell r="N18" t="str">
            <v>No</v>
          </cell>
        </row>
        <row r="19">
          <cell r="A19">
            <v>43</v>
          </cell>
          <cell r="B19">
            <v>43</v>
          </cell>
          <cell r="C19">
            <v>113</v>
          </cell>
          <cell r="D19">
            <v>34</v>
          </cell>
          <cell r="E19">
            <v>130</v>
          </cell>
          <cell r="F19">
            <v>113</v>
          </cell>
          <cell r="G19"/>
          <cell r="H19" t="str">
            <v>0034</v>
          </cell>
          <cell r="I19" t="str">
            <v>CMS130</v>
          </cell>
          <cell r="J19"/>
          <cell r="K19" t="str">
            <v>Colorectal Cancer Screening</v>
          </cell>
          <cell r="L19" t="str">
            <v>Percentage of adults 50-75 years of age who had appropriate screening for colorectal cancer.</v>
          </cell>
          <cell r="M19" t="str">
            <v>Process</v>
          </cell>
          <cell r="N19" t="str">
            <v>No</v>
          </cell>
        </row>
        <row r="20">
          <cell r="A20">
            <v>44</v>
          </cell>
          <cell r="B20">
            <v>44</v>
          </cell>
          <cell r="C20">
            <v>311</v>
          </cell>
          <cell r="D20">
            <v>36</v>
          </cell>
          <cell r="E20">
            <v>126</v>
          </cell>
          <cell r="F20">
            <v>0</v>
          </cell>
          <cell r="G20"/>
          <cell r="H20" t="str">
            <v>N/A</v>
          </cell>
          <cell r="I20" t="str">
            <v>N/A</v>
          </cell>
          <cell r="J20"/>
          <cell r="K20" t="str">
            <v>Use of Appropriate Medications for Asthma</v>
          </cell>
          <cell r="L20" t="str">
            <v>Percentage of patients 5-64 years of age who were identified as having persistent asthma and were appropriately ordered medication during the measurement period</v>
          </cell>
          <cell r="M20" t="str">
            <v>Process</v>
          </cell>
          <cell r="N20" t="str">
            <v>No</v>
          </cell>
        </row>
        <row r="21">
          <cell r="A21">
            <v>45</v>
          </cell>
          <cell r="B21">
            <v>45</v>
          </cell>
          <cell r="C21">
            <v>240</v>
          </cell>
          <cell r="D21">
            <v>38</v>
          </cell>
          <cell r="E21">
            <v>117</v>
          </cell>
          <cell r="F21">
            <v>240</v>
          </cell>
          <cell r="G21"/>
          <cell r="H21" t="str">
            <v>0038</v>
          </cell>
          <cell r="I21" t="str">
            <v>CMS177</v>
          </cell>
          <cell r="J21"/>
          <cell r="K21" t="str">
            <v>Childhood Immunization Status</v>
          </cell>
          <cell r="L21" t="str">
            <v xml:space="preserve">	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v>
          </cell>
          <cell r="M21" t="str">
            <v>Process</v>
          </cell>
          <cell r="N21" t="str">
            <v>No</v>
          </cell>
        </row>
        <row r="22">
          <cell r="A22">
            <v>46</v>
          </cell>
          <cell r="B22">
            <v>46</v>
          </cell>
          <cell r="C22">
            <v>110</v>
          </cell>
          <cell r="D22">
            <v>41</v>
          </cell>
          <cell r="E22">
            <v>147</v>
          </cell>
          <cell r="F22">
            <v>110</v>
          </cell>
          <cell r="G22"/>
          <cell r="H22" t="str">
            <v>0041/0041e</v>
          </cell>
          <cell r="I22" t="str">
            <v>CMS147</v>
          </cell>
          <cell r="J22"/>
          <cell r="K22" t="str">
            <v>Preventive Care and Screening: Influenza Immunization</v>
          </cell>
          <cell r="L22" t="str">
            <v>Percentage of patients aged 6 months and older seen for a visit between October 1 and March 31 who received an influenza immunization OR who reported previous receipt of an influenza immunization.</v>
          </cell>
          <cell r="M22" t="str">
            <v>Process</v>
          </cell>
          <cell r="N22" t="str">
            <v>No</v>
          </cell>
        </row>
        <row r="23">
          <cell r="A23">
            <v>47</v>
          </cell>
          <cell r="B23">
            <v>47</v>
          </cell>
          <cell r="C23">
            <v>111</v>
          </cell>
          <cell r="D23">
            <v>43</v>
          </cell>
          <cell r="E23">
            <v>127</v>
          </cell>
          <cell r="F23">
            <v>111</v>
          </cell>
          <cell r="G23"/>
          <cell r="H23" t="str">
            <v>N/A</v>
          </cell>
          <cell r="I23" t="str">
            <v>CMS127</v>
          </cell>
          <cell r="J23"/>
          <cell r="K23" t="str">
            <v>Pneumococcal Vaccination Status for Older Adults</v>
          </cell>
          <cell r="L23" t="str">
            <v>Percentage of patients 65 years of age and older who have ever received a pneumococcal vaccine</v>
          </cell>
          <cell r="M23" t="str">
            <v>Process</v>
          </cell>
          <cell r="N23" t="str">
            <v>No</v>
          </cell>
        </row>
        <row r="24">
          <cell r="A24">
            <v>48</v>
          </cell>
          <cell r="B24">
            <v>48</v>
          </cell>
          <cell r="C24">
            <v>312</v>
          </cell>
          <cell r="D24">
            <v>52</v>
          </cell>
          <cell r="E24">
            <v>166</v>
          </cell>
          <cell r="F24">
            <v>0</v>
          </cell>
          <cell r="G24"/>
          <cell r="H24" t="str">
            <v>N/A</v>
          </cell>
          <cell r="I24" t="str">
            <v>N/A</v>
          </cell>
          <cell r="J24"/>
          <cell r="K24" t="str">
            <v>Use of Imaging Studies for Low Back Pain</v>
          </cell>
          <cell r="L24" t="str">
            <v>Percentage of patients 18-50 years of age with a diagnosis of low back pain who did not have an imaging study (plain X-ray, MRI, CT scan) within 28 days of the diagnosis.</v>
          </cell>
          <cell r="M24" t="str">
            <v>Process</v>
          </cell>
          <cell r="N24" t="str">
            <v>Yes</v>
          </cell>
        </row>
        <row r="25">
          <cell r="A25">
            <v>49</v>
          </cell>
          <cell r="B25">
            <v>49</v>
          </cell>
          <cell r="C25">
            <v>117</v>
          </cell>
          <cell r="D25">
            <v>55</v>
          </cell>
          <cell r="E25">
            <v>131</v>
          </cell>
          <cell r="F25">
            <v>117</v>
          </cell>
          <cell r="G25"/>
          <cell r="H25" t="str">
            <v>0055</v>
          </cell>
          <cell r="I25" t="str">
            <v>CMS131</v>
          </cell>
          <cell r="J25"/>
          <cell r="K25" t="str">
            <v>Diabetes: Eye Exam</v>
          </cell>
          <cell r="L25" t="str">
            <v>Percentage of patients 18-75 years of age with diabetes who had a retinal or dilated eye exam by an eye care professional during the measurement period or a negative retinal exam (no evidence of retinopathy) in the 12 months prior to the measurement period</v>
          </cell>
          <cell r="M25" t="str">
            <v>Process</v>
          </cell>
          <cell r="N25" t="str">
            <v>No</v>
          </cell>
        </row>
        <row r="26">
          <cell r="A26">
            <v>50</v>
          </cell>
          <cell r="B26">
            <v>50</v>
          </cell>
          <cell r="C26">
            <v>163</v>
          </cell>
          <cell r="D26">
            <v>56</v>
          </cell>
          <cell r="E26">
            <v>123</v>
          </cell>
          <cell r="F26">
            <v>163</v>
          </cell>
          <cell r="G26"/>
          <cell r="H26" t="str">
            <v>0056</v>
          </cell>
          <cell r="I26" t="str">
            <v>CMS123</v>
          </cell>
          <cell r="J26"/>
          <cell r="K26" t="str">
            <v>Diabetes: Foot Exam</v>
          </cell>
          <cell r="L26" t="str">
            <v>The percentage of patients 18-75 years of age with diabetes (type 1 and type 2) who received a foot exam (visual inspection and sensory exam with mono filament and a pulse exam) during the measurement year</v>
          </cell>
          <cell r="M26" t="str">
            <v>Process</v>
          </cell>
          <cell r="N26" t="str">
            <v>No</v>
          </cell>
        </row>
        <row r="27">
          <cell r="A27">
            <v>51</v>
          </cell>
          <cell r="B27">
            <v>51</v>
          </cell>
          <cell r="C27">
            <v>1</v>
          </cell>
          <cell r="D27">
            <v>59</v>
          </cell>
          <cell r="E27">
            <v>122</v>
          </cell>
          <cell r="F27">
            <v>1</v>
          </cell>
          <cell r="G27"/>
          <cell r="H27" t="str">
            <v>0059</v>
          </cell>
          <cell r="I27" t="str">
            <v>CMS122</v>
          </cell>
          <cell r="J27"/>
          <cell r="K27" t="str">
            <v>Diabetes: Hemoglobin A1c (HbA1c) Poor Control (&gt; 9%)</v>
          </cell>
          <cell r="L27" t="str">
            <v>Percentage of patients 18-75 years of age with diabetes who had hemoglobin A1c &gt; 9.0% during the measurement period.</v>
          </cell>
          <cell r="M27" t="str">
            <v>Outcome</v>
          </cell>
          <cell r="N27" t="str">
            <v>Yes</v>
          </cell>
        </row>
        <row r="28">
          <cell r="A28">
            <v>53</v>
          </cell>
          <cell r="B28">
            <v>53</v>
          </cell>
          <cell r="C28">
            <v>119</v>
          </cell>
          <cell r="D28">
            <v>62</v>
          </cell>
          <cell r="E28">
            <v>134</v>
          </cell>
          <cell r="F28">
            <v>119</v>
          </cell>
          <cell r="G28"/>
          <cell r="H28" t="str">
            <v>0062</v>
          </cell>
          <cell r="I28" t="str">
            <v>CMS134</v>
          </cell>
          <cell r="J28"/>
          <cell r="K28" t="str">
            <v>Diabetes: Medical Attention for Nephropathy</v>
          </cell>
          <cell r="L28" t="str">
            <v>The percentage of patients 18-75 years of age with diabetes who had a nephropathy screening test or evidence of nephropathy during the measurement period.</v>
          </cell>
          <cell r="M28" t="str">
            <v>Process</v>
          </cell>
          <cell r="N28" t="str">
            <v>No</v>
          </cell>
        </row>
        <row r="29">
          <cell r="A29">
            <v>54</v>
          </cell>
          <cell r="B29">
            <v>54</v>
          </cell>
          <cell r="C29">
            <v>2</v>
          </cell>
          <cell r="D29" t="str">
            <v>N/A</v>
          </cell>
          <cell r="E29">
            <v>163</v>
          </cell>
          <cell r="F29">
            <v>0</v>
          </cell>
          <cell r="G29"/>
          <cell r="H29" t="str">
            <v>N/A</v>
          </cell>
          <cell r="I29" t="str">
            <v>N/A</v>
          </cell>
          <cell r="J29"/>
          <cell r="K29" t="str">
            <v>Diabetes: Low Density Lipoprotein (LDL-C) Control (&lt; 100 mg/dL)</v>
          </cell>
          <cell r="L29" t="str">
            <v>Percentage of patients 18-75 years of age with diabetes whose LDL-C was adequately controlled (&lt;100 mg/dL) during the measurement period.</v>
          </cell>
          <cell r="M29" t="str">
            <v>Outcome</v>
          </cell>
          <cell r="N29" t="str">
            <v>No</v>
          </cell>
        </row>
        <row r="30">
          <cell r="A30">
            <v>55</v>
          </cell>
          <cell r="B30">
            <v>55</v>
          </cell>
          <cell r="C30">
            <v>204</v>
          </cell>
          <cell r="D30">
            <v>68</v>
          </cell>
          <cell r="E30">
            <v>164</v>
          </cell>
          <cell r="F30">
            <v>204</v>
          </cell>
          <cell r="G30"/>
          <cell r="H30" t="str">
            <v>0068</v>
          </cell>
          <cell r="I30" t="str">
            <v>CMS164</v>
          </cell>
          <cell r="J30"/>
          <cell r="K30" t="str">
            <v>Ischemic Vascular Disease (IVD): Use of Aspirin or Another Antiplatelet</v>
          </cell>
          <cell r="L30" t="str">
            <v xml:space="preserve">	The percentage of patients 18 years of age and older who were discharged from an inpatient setting with an acute myocardial infarction (AMI), coronary artery bypass graft (CABG) or percutaneous coronary intervention (PCI) during the 12 months prior to the measurement year, or who had a diagnosis of ischemic vascular disease (IVD) during the measurement year and the year prior to the measurement year and who had documentation of routine use of aspirin or another antiplatelet during the measurement year.</v>
          </cell>
          <cell r="M30" t="str">
            <v>Process</v>
          </cell>
          <cell r="N30" t="str">
            <v>No</v>
          </cell>
        </row>
        <row r="31">
          <cell r="A31">
            <v>56</v>
          </cell>
          <cell r="B31">
            <v>56</v>
          </cell>
          <cell r="C31">
            <v>65</v>
          </cell>
          <cell r="D31">
            <v>69</v>
          </cell>
          <cell r="E31">
            <v>154</v>
          </cell>
          <cell r="F31">
            <v>65</v>
          </cell>
          <cell r="G31"/>
          <cell r="H31" t="str">
            <v>0069</v>
          </cell>
          <cell r="I31" t="str">
            <v>CMS154</v>
          </cell>
          <cell r="J31"/>
          <cell r="K31" t="str">
            <v>Appropriate Treatment for Children with Upper Respiratory Infection (URI)</v>
          </cell>
          <cell r="L31" t="str">
            <v>Percentage of children 3 months-18 years of age who were diagnosed with upper respiratory infection (URI) and were not dispensed an antibiotic prescription on or three days after the episode.</v>
          </cell>
          <cell r="M31" t="str">
            <v>Process</v>
          </cell>
          <cell r="N31" t="str">
            <v>Yes</v>
          </cell>
        </row>
        <row r="32">
          <cell r="A32">
            <v>57</v>
          </cell>
          <cell r="B32">
            <v>57</v>
          </cell>
          <cell r="C32">
            <v>7</v>
          </cell>
          <cell r="D32">
            <v>70</v>
          </cell>
          <cell r="E32">
            <v>145</v>
          </cell>
          <cell r="F32">
            <v>7</v>
          </cell>
          <cell r="G32"/>
          <cell r="H32" t="str">
            <v>0070/0070e</v>
          </cell>
          <cell r="I32" t="str">
            <v>CMS145</v>
          </cell>
          <cell r="J32"/>
          <cell r="K32" t="str">
            <v>Coronary Artery Disease (CAD): Beta-Blocker Therapy-Prior Myocardial Infarction (MI) or Left Ventricular Systolic Dysfunction (LVEF &lt;40%)</v>
          </cell>
          <cell r="L32" t="str">
            <v>Percentage of patients aged 18 years and older with a diagnosis of coronary artery disease seen within a 12 month period who also have a prior MI or a current or prior LVEF &lt;40% who were prescribed beta-blocker therapy.</v>
          </cell>
          <cell r="M32" t="str">
            <v>Process</v>
          </cell>
          <cell r="N32" t="str">
            <v>No</v>
          </cell>
        </row>
        <row r="33">
          <cell r="A33" t="str">
            <v>57-a</v>
          </cell>
          <cell r="B33"/>
          <cell r="C33"/>
          <cell r="D33"/>
          <cell r="E33"/>
          <cell r="F33"/>
          <cell r="G33"/>
          <cell r="H33"/>
          <cell r="I33"/>
          <cell r="J33"/>
          <cell r="K33"/>
          <cell r="L33"/>
        </row>
        <row r="34">
          <cell r="A34" t="str">
            <v>57-b</v>
          </cell>
          <cell r="B34"/>
          <cell r="C34"/>
          <cell r="D34"/>
          <cell r="E34"/>
          <cell r="F34"/>
          <cell r="G34"/>
          <cell r="H34"/>
          <cell r="I34"/>
          <cell r="J34"/>
          <cell r="K34"/>
          <cell r="L34"/>
        </row>
        <row r="35">
          <cell r="A35">
            <v>58</v>
          </cell>
          <cell r="B35">
            <v>58</v>
          </cell>
          <cell r="C35">
            <v>241</v>
          </cell>
          <cell r="D35" t="str">
            <v>N/A</v>
          </cell>
          <cell r="E35">
            <v>182</v>
          </cell>
          <cell r="F35">
            <v>0</v>
          </cell>
          <cell r="G35"/>
          <cell r="H35" t="str">
            <v>N/A</v>
          </cell>
          <cell r="I35" t="str">
            <v>N/A</v>
          </cell>
          <cell r="J35"/>
          <cell r="K35" t="str">
            <v>Ischemic Vascular Disease (IVD): Complete Lipid Profile and LDL-C Control (&lt;100 mg/dL)</v>
          </cell>
          <cell r="L35" t="str">
            <v xml:space="preserve">	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each of the following during the measurement period: a complete lipid profile and LDL-C was adequately controlled (&lt; 100 mg/dL).</v>
          </cell>
          <cell r="M35" t="str">
            <v>Process</v>
          </cell>
          <cell r="N35" t="str">
            <v>No</v>
          </cell>
        </row>
        <row r="36">
          <cell r="A36" t="str">
            <v>58-a</v>
          </cell>
          <cell r="B36"/>
          <cell r="C36"/>
          <cell r="D36"/>
          <cell r="E36"/>
          <cell r="F36"/>
          <cell r="G36"/>
          <cell r="H36"/>
          <cell r="I36"/>
          <cell r="J36"/>
          <cell r="K36"/>
          <cell r="L36"/>
        </row>
        <row r="37">
          <cell r="A37" t="str">
            <v>58-b</v>
          </cell>
          <cell r="B37"/>
          <cell r="C37"/>
          <cell r="D37"/>
          <cell r="E37"/>
          <cell r="F37"/>
          <cell r="G37"/>
          <cell r="H37"/>
          <cell r="I37"/>
          <cell r="J37"/>
          <cell r="K37"/>
          <cell r="L37"/>
        </row>
        <row r="38">
          <cell r="A38">
            <v>59</v>
          </cell>
          <cell r="B38">
            <v>59</v>
          </cell>
          <cell r="C38">
            <v>5</v>
          </cell>
          <cell r="D38" t="str">
            <v>0081/2907</v>
          </cell>
          <cell r="E38">
            <v>135</v>
          </cell>
          <cell r="F38">
            <v>5</v>
          </cell>
          <cell r="G38"/>
          <cell r="H38" t="str">
            <v>0081/0081e</v>
          </cell>
          <cell r="I38" t="str">
            <v>CMS135</v>
          </cell>
          <cell r="J38"/>
          <cell r="K38" t="str">
            <v>Heart Failure (HF): Angiotensin-Converting Enzyme (ACE) Inhibitor or Angiotensin Receptor Blocker (ARB) Therapy for Left Ventricular Systolic Dysfunction (LVSD)</v>
          </cell>
          <cell r="L38" t="str">
            <v>Percentage of patients aged 18 years and older with a diagnosis of heart failure (HF) with a current or prior left ventricular ejection fraction (LVEF) &lt; 40% who were prescribed ACE inhibitor or ARB therapy either within a 12-month period when seen in the outpatient setting OR at each hospital discharge</v>
          </cell>
          <cell r="M38" t="str">
            <v>Process</v>
          </cell>
          <cell r="N38" t="str">
            <v>No</v>
          </cell>
        </row>
        <row r="39">
          <cell r="A39">
            <v>60</v>
          </cell>
          <cell r="B39">
            <v>60</v>
          </cell>
          <cell r="C39">
            <v>8</v>
          </cell>
          <cell r="D39" t="str">
            <v>0083/2908</v>
          </cell>
          <cell r="E39">
            <v>144</v>
          </cell>
          <cell r="F39">
            <v>8</v>
          </cell>
          <cell r="G39"/>
          <cell r="H39" t="str">
            <v>0083/0083e</v>
          </cell>
          <cell r="I39" t="str">
            <v>CMS144</v>
          </cell>
          <cell r="J39"/>
          <cell r="K39" t="str">
            <v>Heart Failure (HF): Beta-Blocker Therapy for Left Ventricular Systolic Dysfunction (LVSD)</v>
          </cell>
          <cell r="L39" t="str">
            <v>Percentage of patients aged 18 years and older with a diagnosis of heart failure (HF) with a current or prior left ventricular ejection fraction (LVEF) &lt; 40% who were prescribed beta-blocker therapy either within a 12 month period when seen in the outpatient setting OR at each hospital discharge</v>
          </cell>
          <cell r="M39" t="str">
            <v>Process</v>
          </cell>
          <cell r="N39" t="str">
            <v>No</v>
          </cell>
        </row>
        <row r="40">
          <cell r="A40">
            <v>61</v>
          </cell>
          <cell r="B40">
            <v>61</v>
          </cell>
          <cell r="C40">
            <v>318</v>
          </cell>
          <cell r="D40">
            <v>101</v>
          </cell>
          <cell r="E40">
            <v>139</v>
          </cell>
          <cell r="F40">
            <v>318</v>
          </cell>
          <cell r="G40"/>
          <cell r="H40" t="str">
            <v>0101</v>
          </cell>
          <cell r="I40" t="str">
            <v>CMS139</v>
          </cell>
          <cell r="J40"/>
          <cell r="K40" t="str">
            <v>Falls: Screening for Future Fall Risk</v>
          </cell>
          <cell r="L40" t="str">
            <v>Percentage of patients 65 years of age and older who were screened for future fall risk during the measurement period</v>
          </cell>
          <cell r="M40" t="str">
            <v>Process</v>
          </cell>
          <cell r="N40" t="str">
            <v>Yes</v>
          </cell>
        </row>
        <row r="41">
          <cell r="A41">
            <v>64</v>
          </cell>
          <cell r="B41">
            <v>64</v>
          </cell>
          <cell r="C41">
            <v>366</v>
          </cell>
          <cell r="D41">
            <v>108</v>
          </cell>
          <cell r="E41">
            <v>136</v>
          </cell>
          <cell r="F41">
            <v>366</v>
          </cell>
          <cell r="G41"/>
          <cell r="H41" t="str">
            <v>0108</v>
          </cell>
          <cell r="I41" t="str">
            <v>CMS136</v>
          </cell>
          <cell r="J41"/>
          <cell r="K41" t="str">
            <v>ADHD: Follow-Up Care for Children Prescribed Attention-Deficit/Hyperactivity Disorder (ADHD) Medication</v>
          </cell>
          <cell r="L41" t="str">
            <v>Percentage of children 6-12 years of age and newly dispensed a medication for attention-deficit/hyperactivity disorder (ADHD) who had appropriate follow-up care.  Two rates are reported.   a. Percentage of children who had one follow-up visit with a pract</v>
          </cell>
          <cell r="M41" t="str">
            <v>Process</v>
          </cell>
          <cell r="N41" t="str">
            <v>No</v>
          </cell>
        </row>
        <row r="42">
          <cell r="A42" t="str">
            <v>64a</v>
          </cell>
          <cell r="B42"/>
          <cell r="C42"/>
          <cell r="D42"/>
          <cell r="E42"/>
          <cell r="F42">
            <v>366</v>
          </cell>
          <cell r="G42"/>
          <cell r="H42">
            <v>108</v>
          </cell>
          <cell r="I42"/>
          <cell r="J42"/>
          <cell r="K42" t="str">
            <v>ADHD: Follow-Up Care for Children Prescribed Attention- Deficit/Hyperactivity Disorder (ADHD) Medication</v>
          </cell>
          <cell r="L42" t="str">
            <v>Percentage of children 6-12 years of age and newly dispensed a medication for attention deficit/hyperactivity disorder (ADHD) who had appropriate follow-up care and who had one follow up visit with a practitioner with prescribing authority during the 30-Day Initiation
Phase.</v>
          </cell>
          <cell r="M42" t="str">
            <v>Process</v>
          </cell>
          <cell r="N42" t="str">
            <v>No</v>
          </cell>
        </row>
        <row r="43">
          <cell r="A43" t="str">
            <v>64b</v>
          </cell>
          <cell r="B43"/>
          <cell r="C43"/>
          <cell r="D43"/>
          <cell r="E43"/>
          <cell r="F43">
            <v>366</v>
          </cell>
          <cell r="G43"/>
          <cell r="H43">
            <v>108</v>
          </cell>
          <cell r="I43"/>
          <cell r="J43"/>
          <cell r="K43" t="str">
            <v>ADHD: Follow-Up Care for Children Prescribed Attention- Deficit/Hyperactivity Disorder (ADHD) Medication</v>
          </cell>
          <cell r="L43" t="str">
            <v>Percentage of children 6-12 years of age who remained on ADHD medication for at least 210 days and who, in addition to the visit in the Initiation Phase, had at least two additional follow-up visits with a
practitioner within 270 days (9 months) after the Initiation Phase ended.</v>
          </cell>
          <cell r="M43" t="str">
            <v>Process</v>
          </cell>
          <cell r="N43" t="str">
            <v>No</v>
          </cell>
        </row>
        <row r="44">
          <cell r="A44">
            <v>65</v>
          </cell>
          <cell r="B44">
            <v>65</v>
          </cell>
          <cell r="C44">
            <v>134</v>
          </cell>
          <cell r="D44">
            <v>418</v>
          </cell>
          <cell r="E44">
            <v>2</v>
          </cell>
          <cell r="F44">
            <v>134</v>
          </cell>
          <cell r="G44"/>
          <cell r="H44" t="str">
            <v>0418/0418e</v>
          </cell>
          <cell r="I44" t="str">
            <v>CMS2</v>
          </cell>
          <cell r="J44"/>
          <cell r="K44" t="str">
            <v>Preventive Care and Screening: Screening for Depression and Follow-Up Plan</v>
          </cell>
          <cell r="L44" t="str">
            <v>Percentage of patients aged 12 years and older screened for depression on the date of the encounter using an age appropriate standardized depression screening tool AND if positive, a follow-up plan is documented on the date of the positive screen.</v>
          </cell>
          <cell r="M44" t="str">
            <v>Process</v>
          </cell>
          <cell r="N44" t="str">
            <v>No</v>
          </cell>
        </row>
        <row r="45">
          <cell r="A45">
            <v>66</v>
          </cell>
          <cell r="B45">
            <v>66</v>
          </cell>
          <cell r="C45">
            <v>130</v>
          </cell>
          <cell r="D45">
            <v>419</v>
          </cell>
          <cell r="E45">
            <v>68</v>
          </cell>
          <cell r="F45">
            <v>130</v>
          </cell>
          <cell r="G45"/>
          <cell r="H45" t="str">
            <v>0419e</v>
          </cell>
          <cell r="I45" t="str">
            <v>CMS68</v>
          </cell>
          <cell r="J45"/>
          <cell r="K45" t="str">
            <v>Documentation of Current Medications in the Medical Record</v>
          </cell>
          <cell r="L45" t="str">
            <v>Percentage of visits for patients aged 18 years and older for which the eligible professional or eligible clinician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administrationroute of administration.</v>
          </cell>
          <cell r="M45" t="str">
            <v>Process</v>
          </cell>
          <cell r="N45" t="str">
            <v>Yes</v>
          </cell>
        </row>
        <row r="46">
          <cell r="A46">
            <v>67</v>
          </cell>
          <cell r="B46">
            <v>67</v>
          </cell>
          <cell r="C46">
            <v>128</v>
          </cell>
          <cell r="D46">
            <v>421</v>
          </cell>
          <cell r="E46">
            <v>69</v>
          </cell>
          <cell r="F46">
            <v>128</v>
          </cell>
          <cell r="G46"/>
          <cell r="H46" t="str">
            <v>0421/0421e</v>
          </cell>
          <cell r="I46" t="str">
            <v>CMS69</v>
          </cell>
          <cell r="J46"/>
          <cell r="K46" t="str">
            <v>Preventive Care and Screening: Body Mass Index (BMI) Screening and Follow-Up Plan</v>
          </cell>
          <cell r="L46" t="str">
            <v>Percentage of patients aged 18 years and older with a BMI documented during the current encounter or during the previous 12 months AND with a BMI outside of normal parameters, a follow-up plan is documented during the encounter or during the previous 12 months of the current encounter Normal Parameters: Age 18 years and older BMI =&gt; 18.5 and &lt; 25 kg/m2</v>
          </cell>
          <cell r="M46" t="str">
            <v>Process</v>
          </cell>
          <cell r="N46" t="str">
            <v>No</v>
          </cell>
        </row>
        <row r="47">
          <cell r="A47">
            <v>69</v>
          </cell>
          <cell r="B47">
            <v>69</v>
          </cell>
          <cell r="C47">
            <v>371</v>
          </cell>
          <cell r="D47">
            <v>712</v>
          </cell>
          <cell r="E47">
            <v>160</v>
          </cell>
          <cell r="F47">
            <v>371</v>
          </cell>
          <cell r="G47"/>
          <cell r="H47" t="str">
            <v>0712e</v>
          </cell>
          <cell r="I47" t="str">
            <v>CMS160</v>
          </cell>
          <cell r="J47"/>
          <cell r="K47" t="str">
            <v>Depression Utilization of the PHQ-9 Tool</v>
          </cell>
          <cell r="L47" t="str">
            <v>Patients age 18 and older with the diagnosis of major depression or dysthymia who have a Patient Health Questionnaire (PHQ-9) tool administered at least once during a 4-month period in which there was a qualifying visit.</v>
          </cell>
          <cell r="M47" t="str">
            <v>Process</v>
          </cell>
          <cell r="N47" t="str">
            <v>No</v>
          </cell>
        </row>
        <row r="48">
          <cell r="A48" t="str">
            <v>69-a</v>
          </cell>
          <cell r="B48"/>
          <cell r="C48"/>
          <cell r="D48"/>
          <cell r="E48"/>
          <cell r="F48"/>
          <cell r="G48"/>
          <cell r="H48"/>
          <cell r="I48"/>
          <cell r="J48"/>
          <cell r="K48"/>
          <cell r="L48"/>
        </row>
        <row r="49">
          <cell r="A49" t="str">
            <v>69-b</v>
          </cell>
          <cell r="B49"/>
          <cell r="C49"/>
          <cell r="D49"/>
          <cell r="E49"/>
          <cell r="F49"/>
          <cell r="G49"/>
          <cell r="H49"/>
          <cell r="I49"/>
          <cell r="J49"/>
          <cell r="K49"/>
          <cell r="L49"/>
        </row>
        <row r="50">
          <cell r="A50" t="str">
            <v>69-c</v>
          </cell>
          <cell r="B50"/>
          <cell r="C50"/>
          <cell r="D50"/>
          <cell r="E50"/>
          <cell r="F50"/>
          <cell r="G50"/>
          <cell r="H50"/>
          <cell r="I50"/>
          <cell r="J50"/>
          <cell r="K50"/>
          <cell r="L50"/>
        </row>
        <row r="51">
          <cell r="A51">
            <v>72</v>
          </cell>
          <cell r="B51">
            <v>72</v>
          </cell>
          <cell r="C51">
            <v>316</v>
          </cell>
          <cell r="D51" t="str">
            <v>N/A</v>
          </cell>
          <cell r="E51">
            <v>61</v>
          </cell>
          <cell r="F51">
            <v>0</v>
          </cell>
          <cell r="G51"/>
          <cell r="H51" t="str">
            <v>N/A</v>
          </cell>
          <cell r="I51" t="str">
            <v>N/A</v>
          </cell>
          <cell r="J51"/>
          <cell r="K51" t="str">
            <v>Preventive Care and Screening: Cholesterol - Fasting Low Density Lipoprotein (LDL-C) Test Performed</v>
          </cell>
          <cell r="L51" t="str">
            <v>Percentage of patients aged 20 through 79 years whose risk factors have been assessed and a fasting LDL-C test has been performed.</v>
          </cell>
          <cell r="M51" t="str">
            <v>Process</v>
          </cell>
          <cell r="N51" t="str">
            <v>No</v>
          </cell>
        </row>
        <row r="52">
          <cell r="A52" t="str">
            <v>72-h</v>
          </cell>
          <cell r="B52"/>
          <cell r="C52"/>
          <cell r="D52"/>
          <cell r="E52"/>
          <cell r="F52"/>
          <cell r="G52"/>
          <cell r="H52"/>
          <cell r="I52"/>
          <cell r="J52"/>
          <cell r="K52"/>
          <cell r="L52"/>
        </row>
        <row r="53">
          <cell r="A53" t="str">
            <v>72-l</v>
          </cell>
          <cell r="B53"/>
          <cell r="C53"/>
          <cell r="D53"/>
          <cell r="E53"/>
          <cell r="F53"/>
          <cell r="G53"/>
          <cell r="H53"/>
          <cell r="I53"/>
          <cell r="J53"/>
          <cell r="K53"/>
          <cell r="L53"/>
        </row>
        <row r="54">
          <cell r="A54" t="str">
            <v>72-m</v>
          </cell>
          <cell r="B54"/>
          <cell r="C54"/>
          <cell r="D54"/>
          <cell r="E54"/>
          <cell r="F54"/>
          <cell r="G54"/>
          <cell r="H54"/>
          <cell r="I54"/>
          <cell r="J54"/>
          <cell r="K54"/>
          <cell r="L54"/>
        </row>
        <row r="55">
          <cell r="A55">
            <v>73</v>
          </cell>
          <cell r="B55">
            <v>73</v>
          </cell>
          <cell r="C55">
            <v>281</v>
          </cell>
          <cell r="D55">
            <v>2872</v>
          </cell>
          <cell r="E55">
            <v>149</v>
          </cell>
          <cell r="F55">
            <v>281</v>
          </cell>
          <cell r="G55"/>
          <cell r="H55" t="str">
            <v>2872e</v>
          </cell>
          <cell r="I55" t="str">
            <v>CMS149</v>
          </cell>
          <cell r="J55"/>
          <cell r="K55" t="str">
            <v>Dementia: Cognitive Assessment</v>
          </cell>
          <cell r="L55" t="str">
            <v>Percentage of patients, regardless of age, with a diagnosis of dementia for whom an assessment of cognition is performed and the results reviewed at least once within a 12 month period</v>
          </cell>
          <cell r="M55" t="str">
            <v>Process</v>
          </cell>
          <cell r="N55" t="str">
            <v>No</v>
          </cell>
        </row>
        <row r="56">
          <cell r="A56">
            <v>75</v>
          </cell>
          <cell r="B56">
            <v>75</v>
          </cell>
          <cell r="C56">
            <v>317</v>
          </cell>
          <cell r="D56" t="str">
            <v>N/A</v>
          </cell>
          <cell r="E56">
            <v>22</v>
          </cell>
          <cell r="F56">
            <v>317</v>
          </cell>
          <cell r="G56"/>
          <cell r="H56" t="str">
            <v>N/A</v>
          </cell>
          <cell r="I56" t="str">
            <v>CMS22</v>
          </cell>
          <cell r="J56"/>
          <cell r="K56" t="str">
            <v>Preventive Care and Screening: Screening for High Blood Pressure and Follow-Up Documented</v>
          </cell>
          <cell r="L56" t="str">
            <v>Percentage of patients aged 18 years and older seen during the reporting period who were screened for high blood pressure AND a recommended follow-up plan is documented based on the current blood pressure (BP) reading as indicated.</v>
          </cell>
          <cell r="M56" t="str">
            <v>Process</v>
          </cell>
          <cell r="N56" t="str">
            <v>No</v>
          </cell>
        </row>
        <row r="57">
          <cell r="A57">
            <v>76</v>
          </cell>
          <cell r="B57">
            <v>76</v>
          </cell>
          <cell r="C57">
            <v>372</v>
          </cell>
          <cell r="D57">
            <v>1401</v>
          </cell>
          <cell r="E57">
            <v>82</v>
          </cell>
          <cell r="F57">
            <v>372</v>
          </cell>
          <cell r="G57"/>
          <cell r="H57" t="str">
            <v>N/A</v>
          </cell>
          <cell r="I57" t="str">
            <v>CMS82</v>
          </cell>
          <cell r="J57"/>
          <cell r="K57" t="str">
            <v>Maternal Depression Screening</v>
          </cell>
          <cell r="L57" t="str">
            <v>The percentage of children who turned 6 months of age during the measurement year, who had a face-to-face visit between the clinician and the child during child's first 6 months, and who had a maternal depression screening for the mother at least once between 0 and 6 months of life.</v>
          </cell>
          <cell r="M57" t="str">
            <v>Process</v>
          </cell>
          <cell r="N57" t="str">
            <v>No</v>
          </cell>
        </row>
        <row r="58">
          <cell r="A58">
            <v>80</v>
          </cell>
          <cell r="B58">
            <v>80</v>
          </cell>
          <cell r="C58" t="str">
            <v>N/A</v>
          </cell>
          <cell r="D58">
            <v>61</v>
          </cell>
          <cell r="E58" t="str">
            <v>N/A</v>
          </cell>
          <cell r="F58">
            <v>0</v>
          </cell>
          <cell r="G58"/>
          <cell r="H58" t="str">
            <v>0061</v>
          </cell>
          <cell r="I58" t="str">
            <v>N/A</v>
          </cell>
          <cell r="J58"/>
          <cell r="K58" t="str">
            <v>Comprehensive Diabetes Care: Blood Pressure Control (&lt;140/90 mm Hg)</v>
          </cell>
          <cell r="L58" t="str">
            <v>The percentage of patients 18-75 years of age with diabetes (type 1 and type 2) whose most recent blood pressure level taken during the measurement year is &lt;140/90 mm Hg.</v>
          </cell>
          <cell r="M58" t="str">
            <v>Outcome</v>
          </cell>
          <cell r="N58" t="str">
            <v>No</v>
          </cell>
        </row>
        <row r="59">
          <cell r="A59">
            <v>82</v>
          </cell>
          <cell r="B59">
            <v>82</v>
          </cell>
          <cell r="C59" t="str">
            <v>x - 380</v>
          </cell>
          <cell r="D59" t="str">
            <v>N/A</v>
          </cell>
          <cell r="E59">
            <v>179</v>
          </cell>
          <cell r="F59">
            <v>0</v>
          </cell>
          <cell r="G59"/>
          <cell r="H59" t="str">
            <v>N/A</v>
          </cell>
          <cell r="I59" t="str">
            <v>N/A</v>
          </cell>
          <cell r="J59"/>
          <cell r="K59" t="str">
            <v>ADE Prevention and Monitoring: Warfarin Time in Therapeutic Range</v>
          </cell>
          <cell r="L59" t="str">
            <v>Average percentage of time in which patients aged 18 and older with atrial fibrillation who are on chronic warfarin therapy have International Normalized Ratio (INR) test results within the therapeutic range (i.e., TTR) during the measurement period.</v>
          </cell>
          <cell r="M59" t="str">
            <v>Outcome</v>
          </cell>
          <cell r="N59" t="str">
            <v>No</v>
          </cell>
        </row>
        <row r="60">
          <cell r="A60">
            <v>85</v>
          </cell>
          <cell r="B60">
            <v>85</v>
          </cell>
          <cell r="C60">
            <v>373</v>
          </cell>
          <cell r="D60" t="str">
            <v>N/A</v>
          </cell>
          <cell r="E60">
            <v>65</v>
          </cell>
          <cell r="F60">
            <v>373</v>
          </cell>
          <cell r="G60"/>
          <cell r="H60" t="str">
            <v>N/A</v>
          </cell>
          <cell r="I60" t="str">
            <v>CMS65</v>
          </cell>
          <cell r="J60"/>
          <cell r="K60" t="str">
            <v>Hypertension: Improvement in Blood Pressure</v>
          </cell>
          <cell r="L60" t="str">
            <v>Percentage of patients aged 18-85 years of age with a diagnosis of hypertension whose blood pressure improved during the measurement period.</v>
          </cell>
          <cell r="M60" t="str">
            <v>Outcome</v>
          </cell>
          <cell r="N60" t="str">
            <v>Yes</v>
          </cell>
        </row>
        <row r="61">
          <cell r="A61">
            <v>86</v>
          </cell>
          <cell r="B61">
            <v>86</v>
          </cell>
          <cell r="C61">
            <v>23</v>
          </cell>
          <cell r="D61">
            <v>239</v>
          </cell>
          <cell r="E61" t="str">
            <v>N/A</v>
          </cell>
          <cell r="F61">
            <v>23</v>
          </cell>
          <cell r="G61"/>
          <cell r="H61" t="str">
            <v>N/A</v>
          </cell>
          <cell r="I61" t="str">
            <v>N/A</v>
          </cell>
          <cell r="J61"/>
          <cell r="K61" t="str">
            <v>Perioperative Care: Venous Thromboembolism (VTE) Prophylaxis (When Indicated in ALL Patients)</v>
          </cell>
          <cell r="L61" t="str">
            <v>Percentage of surgical patients aged 18 years and older undergoing procedures for which venous thromboembolism (VTE) prophylaxis is indicated in all patients, who had an order for Low Molecular Weight Heparin(LMWH), Low- Dose Unfractionated Heparin(LDUH),</v>
          </cell>
          <cell r="M61" t="str">
            <v>Process</v>
          </cell>
          <cell r="N61" t="str">
            <v>Yes</v>
          </cell>
        </row>
        <row r="62">
          <cell r="A62">
            <v>87</v>
          </cell>
          <cell r="B62">
            <v>87</v>
          </cell>
          <cell r="C62">
            <v>438</v>
          </cell>
          <cell r="D62" t="str">
            <v>N/A</v>
          </cell>
          <cell r="E62">
            <v>347</v>
          </cell>
          <cell r="F62">
            <v>438</v>
          </cell>
          <cell r="G62"/>
          <cell r="H62" t="str">
            <v>N/A</v>
          </cell>
          <cell r="I62" t="str">
            <v>CMS347</v>
          </cell>
          <cell r="J62"/>
          <cell r="K62" t="str">
            <v>Statin Therapy for the Prevention and Treatment of Cardiovascular Disease</v>
          </cell>
          <cell r="L62" t="str">
            <v>Percentage of the following patients - all considered at high risk of cardiovascular events - who were prescribed or were on statin therapy during the measurement period: *Adults aged &gt;= 21 years who were previously diagnosed with or currently have an active diagnosis of clinical atherosclerotic cardiovascular disease (ASCVD); OR *Adults aged &gt;= 21 years who have ever had a fasting or direct low-density lipoprotein cholesterol (LDL-C) level &gt;= 190 mg/dL or were previously diagnosed with or currently have an active diagnosis of familial or pure hypercholesterolemia; OR *Adults aged 40-75 years with a diagnosis of diabetes with a fasting or direct LDL-C level of 70-189 mg/dL</v>
          </cell>
          <cell r="M62" t="str">
            <v>Process</v>
          </cell>
          <cell r="N62" t="str">
            <v>No</v>
          </cell>
        </row>
        <row r="63">
          <cell r="A63" t="str">
            <v>87a</v>
          </cell>
          <cell r="B63"/>
          <cell r="C63"/>
          <cell r="D63"/>
          <cell r="E63"/>
          <cell r="F63">
            <v>438</v>
          </cell>
          <cell r="G63"/>
          <cell r="H63" t="str">
            <v>N/A</v>
          </cell>
          <cell r="I63"/>
          <cell r="J63"/>
          <cell r="K63" t="str">
            <v>Statin Therapy for the Prevention and Treatment of Cardiovascular Disease</v>
          </cell>
          <cell r="L63" t="str">
            <v>Percentage of the following patients—all considered at high risk of cardiovascular events—who were prescribed or
were on statin therapy during the measurement period:
--Adults aged ≥ 21 years who were previously diagnosed with or currently have an active diagnosis of clinical atherosclerotic cardiovascular disease (ASCVD)</v>
          </cell>
          <cell r="M63" t="str">
            <v>Process</v>
          </cell>
          <cell r="N63" t="str">
            <v>No</v>
          </cell>
        </row>
        <row r="64">
          <cell r="A64" t="str">
            <v>87b</v>
          </cell>
          <cell r="B64"/>
          <cell r="C64"/>
          <cell r="D64"/>
          <cell r="E64"/>
          <cell r="F64">
            <v>438</v>
          </cell>
          <cell r="G64"/>
          <cell r="H64" t="str">
            <v>N/A</v>
          </cell>
          <cell r="I64"/>
          <cell r="J64"/>
          <cell r="K64" t="str">
            <v>Statin Therapy for the Prevention and Treatment of Cardiovascular Disease</v>
          </cell>
          <cell r="L64" t="str">
            <v>Percentage of the following patients—all considered at high risk of cardiovascular events—who were prescribed or were on statin therapy during the measurement period:
--Adults aged ≥21 years with a fasting or direct low-density lipoprotein cholesterol (LDL-C) level ≥ 190 mg/dL</v>
          </cell>
          <cell r="M64" t="str">
            <v>Process</v>
          </cell>
          <cell r="N64" t="str">
            <v>No</v>
          </cell>
        </row>
        <row r="65">
          <cell r="A65" t="str">
            <v>87c</v>
          </cell>
          <cell r="B65"/>
          <cell r="C65"/>
          <cell r="D65"/>
          <cell r="E65"/>
          <cell r="F65">
            <v>438</v>
          </cell>
          <cell r="G65"/>
          <cell r="H65" t="str">
            <v>N/A</v>
          </cell>
          <cell r="I65"/>
          <cell r="J65"/>
          <cell r="K65" t="str">
            <v>Statin Therapy for the Prevention and Treatment of Cardiovascular Disease</v>
          </cell>
          <cell r="L65" t="str">
            <v>Percentage of the following patients—all considered at high risk of cardiovascular events—who were prescribed or were on statin therapy during the measurement period:
--Adults aged 40-75 years with a diagnosis of diabetes with a fasting or
direct LDL-C level of 70-189 mg/dL</v>
          </cell>
          <cell r="M65" t="str">
            <v>Process</v>
          </cell>
          <cell r="N65" t="str">
            <v>No</v>
          </cell>
        </row>
        <row r="66">
          <cell r="A66">
            <v>88</v>
          </cell>
          <cell r="B66">
            <v>88</v>
          </cell>
          <cell r="C66">
            <v>305</v>
          </cell>
          <cell r="D66">
            <v>4</v>
          </cell>
          <cell r="E66">
            <v>137</v>
          </cell>
          <cell r="F66">
            <v>305</v>
          </cell>
          <cell r="G66"/>
          <cell r="H66" t="str">
            <v>0004</v>
          </cell>
          <cell r="I66" t="str">
            <v>CMS137</v>
          </cell>
          <cell r="J66"/>
          <cell r="K66" t="str">
            <v>Initiation and Engagement of Alcohol and Other Drug Dependence Treatment</v>
          </cell>
          <cell r="L66" t="str">
            <v>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v>
          </cell>
          <cell r="M66" t="str">
            <v>Process</v>
          </cell>
          <cell r="N66" t="str">
            <v>No</v>
          </cell>
        </row>
        <row r="67">
          <cell r="A67" t="str">
            <v>88-1</v>
          </cell>
          <cell r="B67"/>
          <cell r="C67"/>
          <cell r="D67"/>
          <cell r="E67"/>
          <cell r="F67"/>
          <cell r="G67"/>
          <cell r="H67"/>
          <cell r="I67"/>
          <cell r="J67"/>
          <cell r="K67"/>
          <cell r="L67"/>
        </row>
        <row r="68">
          <cell r="A68" t="str">
            <v>88-2</v>
          </cell>
          <cell r="B68"/>
          <cell r="C68"/>
          <cell r="D68"/>
          <cell r="E68"/>
          <cell r="F68"/>
          <cell r="G68"/>
          <cell r="H68"/>
          <cell r="I68"/>
          <cell r="J68"/>
          <cell r="K68"/>
          <cell r="L68"/>
        </row>
        <row r="69">
          <cell r="A69">
            <v>89</v>
          </cell>
          <cell r="B69">
            <v>89</v>
          </cell>
          <cell r="C69">
            <v>370</v>
          </cell>
          <cell r="D69">
            <v>710</v>
          </cell>
          <cell r="E69">
            <v>159</v>
          </cell>
          <cell r="F69">
            <v>370</v>
          </cell>
          <cell r="G69"/>
          <cell r="H69" t="str">
            <v>0710e</v>
          </cell>
          <cell r="I69" t="str">
            <v>CMS159</v>
          </cell>
          <cell r="J69"/>
          <cell r="K69" t="str">
            <v>Depression Remission at Twelve Months</v>
          </cell>
          <cell r="L69" t="str">
            <v>Patients age 18 and older with major depression or dysthymia and an initial Patient Health Questionnaire (PHQ-9) score greater than nine who demonstrate remission at twelve months (+/- 30 days after an index visit) defined as a PHQ-9 score less than five.</v>
          </cell>
          <cell r="M69" t="str">
            <v>Outcome</v>
          </cell>
          <cell r="N69" t="str">
            <v>Yes</v>
          </cell>
        </row>
        <row r="70">
          <cell r="A70" t="str">
            <v>89-1</v>
          </cell>
          <cell r="B70"/>
          <cell r="C70"/>
          <cell r="D70"/>
          <cell r="E70"/>
          <cell r="F70"/>
          <cell r="G70"/>
          <cell r="H70"/>
          <cell r="I70"/>
          <cell r="J70"/>
          <cell r="K70"/>
          <cell r="L70"/>
        </row>
        <row r="71">
          <cell r="A71" t="str">
            <v>89-2</v>
          </cell>
          <cell r="B71"/>
          <cell r="C71"/>
          <cell r="D71"/>
          <cell r="E71"/>
          <cell r="F71"/>
          <cell r="G71"/>
          <cell r="H71"/>
          <cell r="I71"/>
          <cell r="J71"/>
          <cell r="K71"/>
          <cell r="L71"/>
        </row>
        <row r="72">
          <cell r="A72">
            <v>90</v>
          </cell>
          <cell r="B72">
            <v>90</v>
          </cell>
          <cell r="C72">
            <v>374</v>
          </cell>
          <cell r="D72" t="str">
            <v>N/A</v>
          </cell>
          <cell r="E72">
            <v>50</v>
          </cell>
          <cell r="F72">
            <v>374</v>
          </cell>
          <cell r="G72"/>
          <cell r="H72" t="str">
            <v>N/A</v>
          </cell>
          <cell r="I72" t="str">
            <v>CMS50</v>
          </cell>
          <cell r="J72"/>
          <cell r="K72" t="str">
            <v>Closing the Referral Loop: Receipt of Specialist Report</v>
          </cell>
          <cell r="L72" t="str">
            <v>Percentage of patients with referrals, regardless of age, for which the referring provider receives a report from the provider to whom the patient was referred.</v>
          </cell>
          <cell r="M72" t="str">
            <v>Process</v>
          </cell>
          <cell r="N72" t="str">
            <v>Yes</v>
          </cell>
        </row>
        <row r="73">
          <cell r="A73">
            <v>91</v>
          </cell>
          <cell r="B73">
            <v>91</v>
          </cell>
          <cell r="C73">
            <v>402</v>
          </cell>
          <cell r="D73" t="str">
            <v>N/A</v>
          </cell>
          <cell r="E73" t="str">
            <v>N/A</v>
          </cell>
          <cell r="F73">
            <v>402</v>
          </cell>
          <cell r="G73"/>
          <cell r="H73" t="str">
            <v>N/A</v>
          </cell>
          <cell r="I73" t="str">
            <v>N/A</v>
          </cell>
          <cell r="J73"/>
          <cell r="K73" t="str">
            <v>Tobacco Use and Help with Quitting Among Adolescents</v>
          </cell>
          <cell r="L73" t="str">
            <v>The percentage of adolescents 12 to 20 years of age with a primary care visit during the measurement year for whom tobacco use status was documented and received help with quitting if identified as a tobacco user.</v>
          </cell>
          <cell r="M73" t="str">
            <v>Process</v>
          </cell>
          <cell r="N73" t="str">
            <v>No</v>
          </cell>
        </row>
        <row r="74">
          <cell r="A74">
            <v>92</v>
          </cell>
          <cell r="B74">
            <v>92</v>
          </cell>
          <cell r="C74">
            <v>431</v>
          </cell>
          <cell r="D74">
            <v>2152</v>
          </cell>
          <cell r="E74" t="str">
            <v>N/A</v>
          </cell>
          <cell r="F74">
            <v>431</v>
          </cell>
          <cell r="G74"/>
          <cell r="H74">
            <v>2152</v>
          </cell>
          <cell r="I74" t="str">
            <v>N/A</v>
          </cell>
          <cell r="J74"/>
          <cell r="K74" t="str">
            <v>Preventive Care and Screening: Unhealthy Alcohol Use: Screening &amp; Brief Counseling</v>
          </cell>
          <cell r="L74" t="str">
            <v>Percentage of patients aged 18 years and older who were screened at least once within the last 24 months for unhealthy alcohol use using a systematic screening method AND who received brief counseling if identified as an unhealthy alcohol user.</v>
          </cell>
          <cell r="M74" t="str">
            <v>Process</v>
          </cell>
          <cell r="N74" t="str">
            <v>No</v>
          </cell>
        </row>
        <row r="75">
          <cell r="A75">
            <v>93</v>
          </cell>
          <cell r="B75">
            <v>93</v>
          </cell>
          <cell r="C75">
            <v>316</v>
          </cell>
          <cell r="D75" t="str">
            <v>N/A</v>
          </cell>
          <cell r="E75">
            <v>64</v>
          </cell>
          <cell r="F75">
            <v>0</v>
          </cell>
          <cell r="G75"/>
          <cell r="H75" t="str">
            <v>N/A</v>
          </cell>
          <cell r="I75" t="str">
            <v>N/A</v>
          </cell>
          <cell r="J75"/>
          <cell r="K75" t="str">
            <v>Preventive Care and Screening: Risk-Stratified Cholesterol -Fasting Low Density Lipoprotein (LDL-C)</v>
          </cell>
          <cell r="L75" t="str">
            <v>Percentage of patients aged 20 through 79 years who had a fasting LDL-C test performed and whose risk-stratified fasting LDL-C is at or below the recommended LDL-C goal.</v>
          </cell>
          <cell r="M75" t="str">
            <v>Process</v>
          </cell>
          <cell r="N75" t="str">
            <v>No</v>
          </cell>
        </row>
        <row r="76">
          <cell r="A76" t="str">
            <v>93-1</v>
          </cell>
          <cell r="B76"/>
          <cell r="C76"/>
          <cell r="D76"/>
          <cell r="E76"/>
          <cell r="F76"/>
          <cell r="G76"/>
          <cell r="H76"/>
          <cell r="I76"/>
          <cell r="J76"/>
          <cell r="K76"/>
          <cell r="L76"/>
        </row>
        <row r="77">
          <cell r="A77" t="str">
            <v>93-2</v>
          </cell>
          <cell r="B77"/>
          <cell r="C77"/>
          <cell r="D77"/>
          <cell r="E77"/>
          <cell r="F77"/>
          <cell r="G77"/>
          <cell r="H77"/>
          <cell r="I77"/>
          <cell r="J77"/>
          <cell r="K77"/>
          <cell r="L77"/>
        </row>
        <row r="78">
          <cell r="A78" t="str">
            <v>93-3</v>
          </cell>
          <cell r="B78"/>
          <cell r="C78"/>
          <cell r="D78"/>
          <cell r="E78"/>
          <cell r="F78"/>
          <cell r="G78"/>
          <cell r="H78"/>
          <cell r="I78"/>
          <cell r="J78"/>
          <cell r="K78"/>
          <cell r="L78"/>
        </row>
        <row r="79">
          <cell r="A79">
            <v>94</v>
          </cell>
          <cell r="B79">
            <v>94</v>
          </cell>
          <cell r="C79" t="str">
            <v>N/A</v>
          </cell>
          <cell r="D79">
            <v>1392</v>
          </cell>
          <cell r="E79" t="str">
            <v>N/A</v>
          </cell>
          <cell r="F79">
            <v>0</v>
          </cell>
          <cell r="G79"/>
          <cell r="H79">
            <v>1392</v>
          </cell>
          <cell r="I79" t="str">
            <v>N/A</v>
          </cell>
          <cell r="J79"/>
          <cell r="K79" t="str">
            <v>Well Child Visits in the first 15 months of life</v>
          </cell>
          <cell r="L79" t="str">
            <v>The percentage of children 15 months old who had the recommended number of well-child visits with a PCP during their first 15 months of life.</v>
          </cell>
          <cell r="M79" t="str">
            <v>Process</v>
          </cell>
          <cell r="N79" t="str">
            <v>No</v>
          </cell>
        </row>
        <row r="80">
          <cell r="A80" t="str">
            <v>94-1</v>
          </cell>
          <cell r="B80"/>
          <cell r="C80"/>
          <cell r="D80"/>
          <cell r="E80"/>
          <cell r="F80"/>
          <cell r="G80"/>
          <cell r="H80"/>
          <cell r="I80"/>
          <cell r="J80"/>
          <cell r="K80"/>
          <cell r="L80"/>
        </row>
        <row r="81">
          <cell r="A81" t="str">
            <v>94-2</v>
          </cell>
          <cell r="B81"/>
          <cell r="C81"/>
          <cell r="D81"/>
          <cell r="E81"/>
          <cell r="F81"/>
          <cell r="G81"/>
          <cell r="H81"/>
          <cell r="I81"/>
          <cell r="J81"/>
          <cell r="K81"/>
          <cell r="L81"/>
        </row>
        <row r="82">
          <cell r="A82" t="str">
            <v>94-3</v>
          </cell>
          <cell r="B82"/>
          <cell r="C82"/>
          <cell r="D82"/>
          <cell r="E82"/>
          <cell r="F82"/>
          <cell r="G82"/>
          <cell r="H82"/>
          <cell r="I82"/>
          <cell r="J82"/>
          <cell r="K82"/>
          <cell r="L82"/>
        </row>
        <row r="83">
          <cell r="A83" t="str">
            <v>94-4</v>
          </cell>
          <cell r="B83"/>
          <cell r="C83"/>
          <cell r="D83"/>
          <cell r="E83"/>
          <cell r="F83"/>
          <cell r="G83"/>
          <cell r="H83"/>
          <cell r="I83"/>
          <cell r="J83"/>
          <cell r="K83"/>
          <cell r="L83"/>
        </row>
        <row r="84">
          <cell r="A84" t="str">
            <v>94-5</v>
          </cell>
          <cell r="B84"/>
          <cell r="C84"/>
          <cell r="D84"/>
          <cell r="E84"/>
          <cell r="F84"/>
          <cell r="G84"/>
          <cell r="H84"/>
          <cell r="I84"/>
          <cell r="J84"/>
          <cell r="K84"/>
          <cell r="L84"/>
        </row>
        <row r="85">
          <cell r="A85" t="str">
            <v>94-6</v>
          </cell>
          <cell r="B85"/>
          <cell r="C85"/>
          <cell r="D85"/>
          <cell r="E85"/>
          <cell r="F85"/>
          <cell r="G85"/>
          <cell r="H85"/>
          <cell r="I85"/>
          <cell r="J85"/>
          <cell r="K85"/>
          <cell r="L85"/>
        </row>
        <row r="86">
          <cell r="A86" t="str">
            <v>94-7</v>
          </cell>
          <cell r="B86"/>
          <cell r="C86"/>
          <cell r="D86"/>
          <cell r="E86"/>
          <cell r="F86"/>
          <cell r="G86"/>
          <cell r="H86"/>
          <cell r="I86"/>
          <cell r="J86"/>
          <cell r="K86"/>
          <cell r="L86"/>
        </row>
        <row r="87">
          <cell r="A87">
            <v>95</v>
          </cell>
          <cell r="B87">
            <v>95</v>
          </cell>
          <cell r="C87" t="str">
            <v>N/A</v>
          </cell>
          <cell r="D87">
            <v>1516</v>
          </cell>
          <cell r="E87" t="str">
            <v>N/A</v>
          </cell>
          <cell r="F87">
            <v>0</v>
          </cell>
          <cell r="G87"/>
          <cell r="H87">
            <v>1516</v>
          </cell>
          <cell r="I87" t="str">
            <v>N/A</v>
          </cell>
          <cell r="J87"/>
          <cell r="K87" t="str">
            <v>Well Child Visits in 3rd, 4th, 5th, and 6th yrs of life</v>
          </cell>
          <cell r="L87" t="str">
            <v>The percentage of children 3-6 years of age who had one or more well-child visits with a PCP during the measurement year.</v>
          </cell>
          <cell r="M87" t="str">
            <v>Process</v>
          </cell>
          <cell r="N87" t="str">
            <v>No</v>
          </cell>
        </row>
        <row r="88">
          <cell r="A88">
            <v>96</v>
          </cell>
          <cell r="B88">
            <v>96</v>
          </cell>
          <cell r="C88" t="str">
            <v>N/A</v>
          </cell>
          <cell r="D88" t="str">
            <v>NCQA</v>
          </cell>
          <cell r="E88" t="str">
            <v>N/A</v>
          </cell>
          <cell r="F88">
            <v>0</v>
          </cell>
          <cell r="G88"/>
          <cell r="H88" t="str">
            <v>N/A</v>
          </cell>
          <cell r="I88" t="str">
            <v>N/A</v>
          </cell>
          <cell r="J88"/>
          <cell r="K88" t="str">
            <v>Adolescent Well Care Visits</v>
          </cell>
          <cell r="L88" t="str">
            <v>Percentage of adolescents ages 12 to 21 who had at least one comprehensive well-care visit with a primary care practitioner (PCP) or an obstetric/gynecologic (OB/GYN) practitioner during the measurement year.</v>
          </cell>
          <cell r="M88" t="str">
            <v>Process</v>
          </cell>
          <cell r="N88" t="str">
            <v>No</v>
          </cell>
        </row>
        <row r="89">
          <cell r="A89">
            <v>97</v>
          </cell>
          <cell r="B89">
            <v>97</v>
          </cell>
          <cell r="C89">
            <v>394</v>
          </cell>
          <cell r="D89">
            <v>1407</v>
          </cell>
          <cell r="E89" t="str">
            <v>N/A</v>
          </cell>
          <cell r="F89">
            <v>394</v>
          </cell>
          <cell r="G89"/>
          <cell r="H89">
            <v>1407</v>
          </cell>
          <cell r="I89" t="str">
            <v>N/A</v>
          </cell>
          <cell r="J89"/>
          <cell r="K89" t="str">
            <v>Immunizations for Adolescents</v>
          </cell>
          <cell r="L89" t="str">
            <v>The percentage of adolescents 13 years of age who had the recommended immunizations by their 13th birthday</v>
          </cell>
          <cell r="M89" t="str">
            <v>Process</v>
          </cell>
          <cell r="N89" t="str">
            <v>No</v>
          </cell>
        </row>
        <row r="90">
          <cell r="A90" t="str">
            <v>97-1</v>
          </cell>
          <cell r="B90"/>
          <cell r="C90"/>
          <cell r="D90"/>
          <cell r="E90"/>
          <cell r="F90"/>
          <cell r="G90"/>
          <cell r="H90"/>
          <cell r="I90"/>
          <cell r="J90"/>
          <cell r="K90"/>
          <cell r="L90"/>
        </row>
        <row r="91">
          <cell r="A91" t="str">
            <v>97-2</v>
          </cell>
          <cell r="B91"/>
          <cell r="C91"/>
          <cell r="D91"/>
          <cell r="E91"/>
          <cell r="F91"/>
          <cell r="G91"/>
          <cell r="H91"/>
          <cell r="I91"/>
          <cell r="J91"/>
          <cell r="K91"/>
          <cell r="L91"/>
        </row>
        <row r="92">
          <cell r="A92" t="str">
            <v>97-3</v>
          </cell>
          <cell r="B92"/>
          <cell r="C92"/>
          <cell r="D92"/>
          <cell r="E92"/>
          <cell r="F92"/>
          <cell r="G92"/>
          <cell r="H92"/>
          <cell r="I92"/>
          <cell r="J92"/>
          <cell r="K92"/>
          <cell r="L92"/>
        </row>
        <row r="93">
          <cell r="A93" t="str">
            <v>97-4</v>
          </cell>
          <cell r="B93"/>
          <cell r="C93"/>
          <cell r="D93"/>
          <cell r="E93"/>
          <cell r="F93"/>
          <cell r="G93"/>
          <cell r="H93"/>
          <cell r="I93"/>
          <cell r="J93"/>
          <cell r="K93"/>
          <cell r="L93"/>
        </row>
        <row r="94">
          <cell r="A94"/>
          <cell r="B94">
            <v>98</v>
          </cell>
          <cell r="C94" t="str">
            <v>N/A</v>
          </cell>
          <cell r="D94" t="str">
            <v>NCQA</v>
          </cell>
          <cell r="E94" t="str">
            <v>N/A</v>
          </cell>
          <cell r="F94"/>
          <cell r="G94"/>
          <cell r="H94"/>
          <cell r="I94"/>
          <cell r="J94"/>
          <cell r="K94"/>
          <cell r="L94"/>
        </row>
        <row r="95">
          <cell r="A95">
            <v>99</v>
          </cell>
          <cell r="B95">
            <v>99</v>
          </cell>
          <cell r="C95">
            <v>53</v>
          </cell>
          <cell r="D95">
            <v>47</v>
          </cell>
          <cell r="E95" t="str">
            <v>N/A</v>
          </cell>
          <cell r="F95">
            <v>0</v>
          </cell>
          <cell r="G95"/>
          <cell r="H95" t="str">
            <v>0047</v>
          </cell>
          <cell r="I95" t="str">
            <v>N/A</v>
          </cell>
          <cell r="J95"/>
          <cell r="K95" t="str">
            <v>Pharmacologic Therapy for Persistent Asthma</v>
          </cell>
          <cell r="L95" t="str">
            <v>Percentage of patients aged 5 years and older with a diagnosis of persistent asthma who were prescribed long-term control medication</v>
          </cell>
          <cell r="M95" t="str">
            <v>Process</v>
          </cell>
          <cell r="N95" t="str">
            <v>No</v>
          </cell>
        </row>
        <row r="96">
          <cell r="A96" t="str">
            <v>99-1</v>
          </cell>
          <cell r="B96"/>
          <cell r="C96"/>
          <cell r="D96"/>
          <cell r="E96"/>
          <cell r="F96"/>
          <cell r="G96"/>
          <cell r="H96"/>
          <cell r="I96"/>
          <cell r="J96"/>
          <cell r="K96"/>
          <cell r="L96"/>
        </row>
        <row r="97">
          <cell r="A97" t="str">
            <v>99-2</v>
          </cell>
          <cell r="B97"/>
          <cell r="C97"/>
          <cell r="D97"/>
          <cell r="E97"/>
          <cell r="F97"/>
          <cell r="G97"/>
          <cell r="H97"/>
          <cell r="I97"/>
          <cell r="J97"/>
          <cell r="K97"/>
          <cell r="L97"/>
        </row>
        <row r="98">
          <cell r="A98" t="str">
            <v>99-3</v>
          </cell>
          <cell r="B98"/>
          <cell r="C98"/>
          <cell r="D98"/>
          <cell r="E98"/>
          <cell r="F98"/>
          <cell r="G98"/>
          <cell r="H98"/>
          <cell r="I98"/>
          <cell r="J98"/>
          <cell r="K98"/>
          <cell r="L98"/>
        </row>
        <row r="99">
          <cell r="A99">
            <v>100</v>
          </cell>
          <cell r="B99">
            <v>100</v>
          </cell>
          <cell r="C99" t="str">
            <v>ABFM8</v>
          </cell>
          <cell r="D99" t="str">
            <v>N/A</v>
          </cell>
          <cell r="E99" t="str">
            <v>N/A</v>
          </cell>
          <cell r="F99">
            <v>0</v>
          </cell>
          <cell r="G99"/>
          <cell r="H99" t="str">
            <v>N/A</v>
          </cell>
          <cell r="I99" t="str">
            <v>N/A</v>
          </cell>
          <cell r="J99" t="str">
            <v>ABFM8</v>
          </cell>
          <cell r="K99" t="str">
            <v>Measuring the Value-Functions of Primary Care: Provider Level Continuity Measure</v>
          </cell>
          <cell r="L99" t="str">
            <v>Bice-Boxerman Continuity of Care Primary Care Physician Measure (BB-COC-PC).  At a patient-level, BB-COC is a measure that considers the dispersion of primary care visits across providers, such that patients with higher scores have most of their primary care visits to the same provider or a small number of providers while those lower scores see a larger number providers.</v>
          </cell>
          <cell r="M99" t="str">
            <v>Structure</v>
          </cell>
          <cell r="N99" t="str">
            <v>Yes</v>
          </cell>
        </row>
        <row r="100">
          <cell r="A100">
            <v>101</v>
          </cell>
          <cell r="B100">
            <v>101</v>
          </cell>
          <cell r="C100" t="str">
            <v>ABFM7</v>
          </cell>
          <cell r="D100" t="str">
            <v>N/A</v>
          </cell>
          <cell r="E100" t="str">
            <v>N/A</v>
          </cell>
          <cell r="F100">
            <v>0</v>
          </cell>
          <cell r="G100"/>
          <cell r="H100" t="str">
            <v>N/A</v>
          </cell>
          <cell r="I100" t="str">
            <v>N/A</v>
          </cell>
          <cell r="J100" t="str">
            <v>ABFM7</v>
          </cell>
          <cell r="K100" t="str">
            <v>Pain Brought Under Control within the first three visits</v>
          </cell>
          <cell r="L100" t="str">
            <v>Percent of patients 18 and older who report being uncomfortable because of pain at the initial palliative care assessment who report pain was brought to a comfortable level (e.g. “Comfortable? Yes/No”, “mild” or pain score &lt; 4) within the first three visits</v>
          </cell>
          <cell r="M100" t="str">
            <v>Outcome</v>
          </cell>
          <cell r="N100" t="str">
            <v>Yes</v>
          </cell>
        </row>
        <row r="101">
          <cell r="A101">
            <v>102</v>
          </cell>
          <cell r="B101">
            <v>102</v>
          </cell>
          <cell r="C101" t="str">
            <v>ABFM5</v>
          </cell>
          <cell r="D101" t="str">
            <v>N/A</v>
          </cell>
          <cell r="E101" t="str">
            <v>N/A</v>
          </cell>
          <cell r="F101">
            <v>0</v>
          </cell>
          <cell r="G101"/>
          <cell r="H101" t="str">
            <v>N/A</v>
          </cell>
          <cell r="I101" t="str">
            <v>N/A</v>
          </cell>
          <cell r="J101" t="str">
            <v>ABFM5</v>
          </cell>
          <cell r="K101" t="str">
            <v>Palliative Care—Treatment Preferences</v>
          </cell>
          <cell r="L101" t="str">
            <v>The percentage of adult patients 18 and older with documentation of preferences for life-sustaining treatments within the first three visits</v>
          </cell>
          <cell r="M101" t="str">
            <v>Process</v>
          </cell>
          <cell r="N101" t="str">
            <v>Yes</v>
          </cell>
        </row>
        <row r="102">
          <cell r="A102">
            <v>103</v>
          </cell>
          <cell r="B102">
            <v>103</v>
          </cell>
          <cell r="C102" t="str">
            <v>ABFM4</v>
          </cell>
          <cell r="D102" t="str">
            <v>N/A</v>
          </cell>
          <cell r="E102" t="str">
            <v>N/A</v>
          </cell>
          <cell r="F102">
            <v>0</v>
          </cell>
          <cell r="G102"/>
          <cell r="H102" t="str">
            <v>N/A</v>
          </cell>
          <cell r="I102" t="str">
            <v>N/A</v>
          </cell>
          <cell r="J102" t="str">
            <v>ABFM4</v>
          </cell>
          <cell r="K102" t="str">
            <v>Palliative Care– Spiritual Assessment</v>
          </cell>
          <cell r="L102" t="str">
            <v>Percentage of adult patients 18 and older and/or their caregiver receiving a palliative care visit with documentation of a discussion of spiritual/religious concerns or documentation that the they did not want to discuss during the first three visits</v>
          </cell>
          <cell r="M102" t="str">
            <v>Process</v>
          </cell>
          <cell r="N102" t="str">
            <v>Yes</v>
          </cell>
        </row>
        <row r="103">
          <cell r="A103">
            <v>104</v>
          </cell>
          <cell r="B103">
            <v>104</v>
          </cell>
          <cell r="C103" t="str">
            <v>ABFM6</v>
          </cell>
          <cell r="D103" t="str">
            <v>N/A</v>
          </cell>
          <cell r="E103" t="str">
            <v>N/A</v>
          </cell>
          <cell r="F103">
            <v>0</v>
          </cell>
          <cell r="G103"/>
          <cell r="H103" t="str">
            <v>N/A</v>
          </cell>
          <cell r="I103" t="str">
            <v>N/A</v>
          </cell>
          <cell r="J103" t="str">
            <v>ABFM6</v>
          </cell>
          <cell r="K103" t="str">
            <v>Palliative Care Timely Dyspnea Screening &amp; Treatment</v>
          </cell>
          <cell r="L103" t="str">
            <v>Percentage of palliative care adult patients 18 years and older who were screened for dyspnea during the initial palliative care encounter or documentation that a screening was attempted AND for those with moderate/severe dyspnea or who are uncomfortable</v>
          </cell>
          <cell r="M103" t="str">
            <v>Process</v>
          </cell>
          <cell r="N103" t="str">
            <v>Yes</v>
          </cell>
        </row>
        <row r="104">
          <cell r="A104">
            <v>105</v>
          </cell>
          <cell r="B104">
            <v>105</v>
          </cell>
          <cell r="C104" t="str">
            <v>ABFM3</v>
          </cell>
          <cell r="D104" t="str">
            <v>N/A</v>
          </cell>
          <cell r="E104" t="str">
            <v>N/A</v>
          </cell>
          <cell r="F104">
            <v>0</v>
          </cell>
          <cell r="G104"/>
          <cell r="H104" t="str">
            <v>N/A</v>
          </cell>
          <cell r="I104" t="str">
            <v>N/A</v>
          </cell>
          <cell r="J104" t="str">
            <v>ABFM3</v>
          </cell>
          <cell r="K104" t="str">
            <v>Patients Treated with an Opioid Who Are Given a Bowel Regimen</v>
          </cell>
          <cell r="L104" t="str">
            <v>Percentage of adults 18 and older treated with an opioid that are offered/prescribed a bowel regimen during the same visit or documentation of reason for why this was not needed</v>
          </cell>
          <cell r="M104" t="str">
            <v>Process</v>
          </cell>
          <cell r="N104" t="str">
            <v>Yes</v>
          </cell>
        </row>
        <row r="105">
          <cell r="A105">
            <v>106</v>
          </cell>
          <cell r="B105">
            <v>106</v>
          </cell>
          <cell r="C105" t="str">
            <v>ABFM1</v>
          </cell>
          <cell r="D105" t="str">
            <v>N/A</v>
          </cell>
          <cell r="E105" t="str">
            <v>N/A</v>
          </cell>
          <cell r="F105">
            <v>0</v>
          </cell>
          <cell r="G105"/>
          <cell r="H105" t="str">
            <v>N/A</v>
          </cell>
          <cell r="I105" t="str">
            <v>N/A</v>
          </cell>
          <cell r="J105" t="str">
            <v>ABFM1</v>
          </cell>
          <cell r="K105" t="str">
            <v>All Patients Who Die an Expected Death with an ICD that Has Been Deactivated</v>
          </cell>
          <cell r="L105" t="str">
            <v>Percentage of adult 18 and older patients in any care setting who die an expected death from cancer or other terminal illness and who have an implantable cardioverter-defibrillator (ICD) in place at the time of death that was deactivated prior to death or</v>
          </cell>
          <cell r="M105" t="str">
            <v>Process</v>
          </cell>
          <cell r="N105" t="str">
            <v>Yes</v>
          </cell>
        </row>
        <row r="106">
          <cell r="A106">
            <v>107</v>
          </cell>
          <cell r="B106">
            <v>107</v>
          </cell>
          <cell r="C106" t="str">
            <v>ABFM2</v>
          </cell>
          <cell r="D106" t="str">
            <v>N/A</v>
          </cell>
          <cell r="E106" t="str">
            <v>N/A</v>
          </cell>
          <cell r="F106">
            <v>0</v>
          </cell>
          <cell r="G106"/>
          <cell r="H106" t="str">
            <v>N/A</v>
          </cell>
          <cell r="I106" t="str">
            <v>N/A</v>
          </cell>
          <cell r="J106" t="str">
            <v>ABFM2</v>
          </cell>
          <cell r="K106" t="str">
            <v>Patients Admitted to ICU who Have Care Preferences Documented</v>
          </cell>
          <cell r="L106" t="str">
            <v>Percentage of adult 18 and older patients admitted to ICU who receive palliative care and survive at least 2 days who have their care preferences documented within 2 days OR documentation as to why this was not done.</v>
          </cell>
          <cell r="M106" t="str">
            <v>Process</v>
          </cell>
          <cell r="N106" t="str">
            <v>Yes</v>
          </cell>
        </row>
        <row r="107">
          <cell r="A107">
            <v>108</v>
          </cell>
          <cell r="B107">
            <v>108</v>
          </cell>
          <cell r="C107" t="str">
            <v>x - N/A</v>
          </cell>
          <cell r="D107">
            <v>1628</v>
          </cell>
          <cell r="E107" t="str">
            <v>N/A</v>
          </cell>
          <cell r="F107">
            <v>0</v>
          </cell>
          <cell r="G107"/>
          <cell r="H107">
            <v>1628</v>
          </cell>
          <cell r="I107" t="str">
            <v>N/A</v>
          </cell>
          <cell r="J107"/>
          <cell r="K107" t="str">
            <v>Patients with Advanced Cancer Screened for Pain at Outpatient Visits</v>
          </cell>
          <cell r="L107" t="str">
            <v>Adult patients with advanced cancer who are screened for pain with a standardized quantitative tool at each outpatient visit</v>
          </cell>
          <cell r="M107" t="str">
            <v>Process</v>
          </cell>
          <cell r="N107" t="str">
            <v>No</v>
          </cell>
        </row>
        <row r="108">
          <cell r="A108">
            <v>109</v>
          </cell>
          <cell r="B108">
            <v>109</v>
          </cell>
          <cell r="C108" t="str">
            <v>x - N/A</v>
          </cell>
          <cell r="D108" t="str">
            <v>N/A</v>
          </cell>
          <cell r="E108" t="str">
            <v>N/A</v>
          </cell>
          <cell r="F108">
            <v>0</v>
          </cell>
          <cell r="G108"/>
          <cell r="H108" t="str">
            <v>N/A</v>
          </cell>
          <cell r="I108" t="str">
            <v>N/A</v>
          </cell>
          <cell r="J108"/>
          <cell r="K108" t="str">
            <v>Palliative Care Initial Encounter Pain Screening</v>
          </cell>
          <cell r="L108" t="str">
            <v>The percentage of palliative care adult patients 18 and older who were screened for pain during the initial palliative care encounter or documentation that a screening was attempted</v>
          </cell>
          <cell r="M108" t="str">
            <v>Process</v>
          </cell>
          <cell r="N108" t="str">
            <v>No</v>
          </cell>
        </row>
        <row r="109">
          <cell r="A109">
            <v>110</v>
          </cell>
          <cell r="B109">
            <v>110</v>
          </cell>
          <cell r="C109">
            <v>377</v>
          </cell>
          <cell r="D109" t="str">
            <v>N/A</v>
          </cell>
          <cell r="E109">
            <v>90</v>
          </cell>
          <cell r="F109">
            <v>377</v>
          </cell>
          <cell r="G109"/>
          <cell r="H109" t="str">
            <v>N/A</v>
          </cell>
          <cell r="I109" t="str">
            <v>CMS90</v>
          </cell>
          <cell r="J109"/>
          <cell r="K109" t="str">
            <v>Functional Status Assessments for Congestive Heart Failure</v>
          </cell>
          <cell r="L109" t="str">
            <v>Percentage of patients 65 years of age and older with congestive  heart failure who completed initial and follow-up patient-reported functional status assessments</v>
          </cell>
          <cell r="M109" t="str">
            <v>Process</v>
          </cell>
          <cell r="N109" t="str">
            <v>Yes</v>
          </cell>
        </row>
        <row r="110">
          <cell r="A110">
            <v>111</v>
          </cell>
          <cell r="B110">
            <v>111</v>
          </cell>
          <cell r="C110">
            <v>379</v>
          </cell>
          <cell r="D110" t="str">
            <v>N/A</v>
          </cell>
          <cell r="E110">
            <v>74</v>
          </cell>
          <cell r="F110">
            <v>379</v>
          </cell>
          <cell r="G110"/>
          <cell r="H110" t="str">
            <v>N/A</v>
          </cell>
          <cell r="I110" t="str">
            <v>CMS74</v>
          </cell>
          <cell r="J110"/>
          <cell r="K110" t="str">
            <v>Primary Caries Prevention Intervention as Offered by Primary Care Providers, including Dentists</v>
          </cell>
          <cell r="L110" t="str">
            <v>Percentage of children, age 0-20 years, who received a fluoride varnish application during the measurement period.</v>
          </cell>
          <cell r="M110" t="str">
            <v>Process</v>
          </cell>
          <cell r="N110" t="str">
            <v>No</v>
          </cell>
        </row>
        <row r="111">
          <cell r="A111">
            <v>112</v>
          </cell>
          <cell r="B111">
            <v>112</v>
          </cell>
          <cell r="C111">
            <v>109</v>
          </cell>
          <cell r="D111" t="str">
            <v>N/A</v>
          </cell>
          <cell r="E111" t="str">
            <v>N/A</v>
          </cell>
          <cell r="F111">
            <v>109</v>
          </cell>
          <cell r="G111"/>
          <cell r="H111" t="str">
            <v>N/A</v>
          </cell>
          <cell r="I111" t="str">
            <v>N/A</v>
          </cell>
          <cell r="J111"/>
          <cell r="K111" t="str">
            <v>Osteoarthritis (OA): Function and Pain Assessment</v>
          </cell>
          <cell r="L111" t="str">
            <v>Percentage of patient visits for patients aged 21 years and older with a diagnosis of osteoarthritis (OA) with assessment for function and pain</v>
          </cell>
          <cell r="M111" t="str">
            <v>Process</v>
          </cell>
          <cell r="N111" t="str">
            <v>Yes</v>
          </cell>
        </row>
        <row r="112">
          <cell r="A112">
            <v>113</v>
          </cell>
          <cell r="B112">
            <v>113</v>
          </cell>
          <cell r="C112">
            <v>24</v>
          </cell>
          <cell r="D112">
            <v>45</v>
          </cell>
          <cell r="E112" t="str">
            <v>N/A</v>
          </cell>
          <cell r="F112">
            <v>24</v>
          </cell>
          <cell r="G112"/>
          <cell r="H112" t="str">
            <v>N/A</v>
          </cell>
          <cell r="I112" t="str">
            <v>N/A</v>
          </cell>
          <cell r="J112"/>
          <cell r="K112" t="str">
            <v>Communication with the Physician or Other Clinician Managing On-going Care Post-Fracture for Men and Women Aged 50 Years and Older</v>
          </cell>
          <cell r="L112" t="str">
            <v>Percentage of patients aged 50 years and older treated for a fracture with documentation of communication, between the physician treating the fracture and the physician or other clinician managing the patient's on-going care, that a fracture occurred and</v>
          </cell>
          <cell r="M112" t="str">
            <v>Process</v>
          </cell>
          <cell r="N112" t="str">
            <v>Yes</v>
          </cell>
        </row>
        <row r="113">
          <cell r="A113">
            <v>114</v>
          </cell>
          <cell r="B113">
            <v>114</v>
          </cell>
          <cell r="C113">
            <v>418</v>
          </cell>
          <cell r="D113">
            <v>53</v>
          </cell>
          <cell r="E113" t="str">
            <v>N/A</v>
          </cell>
          <cell r="F113">
            <v>418</v>
          </cell>
          <cell r="G113"/>
          <cell r="H113" t="str">
            <v>0053</v>
          </cell>
          <cell r="I113" t="str">
            <v>N/A</v>
          </cell>
          <cell r="J113"/>
          <cell r="K113" t="str">
            <v>Osteoporosis Management in Women who have had a fracture</v>
          </cell>
          <cell r="L113" t="str">
            <v>The percentage of women age 50-85 who suffered a fracture and who either had a bone mineral density test or received a prescription for a drug to treat osteoporosis in the six months after the fracture</v>
          </cell>
          <cell r="M113" t="str">
            <v>Process</v>
          </cell>
          <cell r="N113" t="str">
            <v>No</v>
          </cell>
        </row>
        <row r="114">
          <cell r="A114">
            <v>115</v>
          </cell>
          <cell r="B114">
            <v>115</v>
          </cell>
          <cell r="C114">
            <v>39</v>
          </cell>
          <cell r="D114">
            <v>46</v>
          </cell>
          <cell r="E114" t="str">
            <v>N/A</v>
          </cell>
          <cell r="F114">
            <v>39</v>
          </cell>
          <cell r="G114"/>
          <cell r="H114" t="str">
            <v>0046</v>
          </cell>
          <cell r="I114" t="str">
            <v>N/A</v>
          </cell>
          <cell r="J114"/>
          <cell r="K114" t="str">
            <v>Screening for Osteoporosis for Women Aged 65-85 Years of Age</v>
          </cell>
          <cell r="L114" t="str">
            <v>Percentage of female patients aged 65-85 years of age who ever had a central dual-energy X-ray absorptiometry (DXA) to check for osteoporosis</v>
          </cell>
          <cell r="M114" t="str">
            <v>Process</v>
          </cell>
          <cell r="N114" t="str">
            <v>No</v>
          </cell>
        </row>
        <row r="115">
          <cell r="A115">
            <v>116</v>
          </cell>
          <cell r="B115">
            <v>116</v>
          </cell>
          <cell r="C115">
            <v>131</v>
          </cell>
          <cell r="D115">
            <v>420</v>
          </cell>
          <cell r="E115" t="str">
            <v>N/A</v>
          </cell>
          <cell r="F115">
            <v>131</v>
          </cell>
          <cell r="G115"/>
          <cell r="H115" t="str">
            <v>0420</v>
          </cell>
          <cell r="I115" t="str">
            <v>N/A</v>
          </cell>
          <cell r="J115"/>
          <cell r="K115" t="str">
            <v>Pain assessment and follow-up</v>
          </cell>
          <cell r="L115" t="str">
            <v>Percentage of visits for patients aged 18 years and older with documentation of a pain assessment using a standardized tool(s) on each visit AND documentation of a follow-up plan when pain is present</v>
          </cell>
          <cell r="M115" t="str">
            <v>Process</v>
          </cell>
          <cell r="N115" t="str">
            <v>Yes</v>
          </cell>
        </row>
        <row r="116">
          <cell r="A116">
            <v>117</v>
          </cell>
          <cell r="B116">
            <v>117</v>
          </cell>
          <cell r="C116">
            <v>182</v>
          </cell>
          <cell r="D116">
            <v>2624</v>
          </cell>
          <cell r="E116"/>
          <cell r="F116">
            <v>182</v>
          </cell>
          <cell r="G116"/>
          <cell r="H116">
            <v>2624</v>
          </cell>
          <cell r="I116"/>
          <cell r="J116"/>
          <cell r="K116" t="str">
            <v>Functional Outcome Assessment</v>
          </cell>
          <cell r="L116" t="str">
            <v>Percentage of visits for patients aged 18 years and older with documentation of a current functional outcome assessment using a standardized functional outcome assessment tool on the date of the encounter AND documentation of a care plan based on identified functional outcome deficiencies on the date of the identified deficiencies</v>
          </cell>
          <cell r="M116" t="str">
            <v>Process</v>
          </cell>
          <cell r="N116" t="str">
            <v>Yes</v>
          </cell>
        </row>
        <row r="117">
          <cell r="A117">
            <v>118</v>
          </cell>
          <cell r="B117">
            <v>118</v>
          </cell>
          <cell r="C117">
            <v>181</v>
          </cell>
          <cell r="D117"/>
          <cell r="E117"/>
          <cell r="F117">
            <v>181</v>
          </cell>
          <cell r="G117"/>
          <cell r="H117"/>
          <cell r="I117"/>
          <cell r="J117"/>
          <cell r="K117" t="str">
            <v>Elder Maltreatment Screen and Follow-Up Plan</v>
          </cell>
          <cell r="L117" t="str">
            <v>Percentage of patients aged 65 years and older with a documented elder maltreatment screen using an Elder Maltreatment Screening Tool on the date of encounter AND a documented follow-up plan on the date of the positive screen</v>
          </cell>
          <cell r="M117" t="str">
            <v>Process</v>
          </cell>
          <cell r="N117" t="str">
            <v>Yes</v>
          </cell>
        </row>
        <row r="118">
          <cell r="A118">
            <v>119</v>
          </cell>
          <cell r="B118">
            <v>119</v>
          </cell>
          <cell r="C118">
            <v>282</v>
          </cell>
          <cell r="D118"/>
          <cell r="E118"/>
          <cell r="F118">
            <v>282</v>
          </cell>
          <cell r="G118"/>
          <cell r="H118"/>
          <cell r="I118"/>
          <cell r="J118"/>
          <cell r="K118" t="str">
            <v>Dementia: Functional Status Assessment</v>
          </cell>
          <cell r="L118" t="str">
            <v>Percentage of patients with dementia for whom an assessment of functional status* was performed at least once in the last 12 months</v>
          </cell>
          <cell r="M118" t="str">
            <v>Process</v>
          </cell>
          <cell r="N118" t="str">
            <v>No</v>
          </cell>
        </row>
        <row r="119">
          <cell r="A119">
            <v>120</v>
          </cell>
          <cell r="B119">
            <v>120</v>
          </cell>
          <cell r="C119">
            <v>286</v>
          </cell>
          <cell r="D119"/>
          <cell r="E119"/>
          <cell r="F119">
            <v>286</v>
          </cell>
          <cell r="G119"/>
          <cell r="H119"/>
          <cell r="I119"/>
          <cell r="J119"/>
          <cell r="K119" t="str">
            <v>Dementia: Safety Concerns Screening and Mitigation Recommendations or Referral for Patients with Dementia</v>
          </cell>
          <cell r="L119" t="str">
            <v>Percentage of patients with dementia or their caregiver(s) for whom there was a documented safety concerns screening *  in two domains of risk: 1) dangerousness to self or others and 2) environmental risks; and if safety concerns screening was positive in the last 12 months, there was documentation of mitigation recommendations, including but not limited to referral to other resources or orders for home safety evaluation</v>
          </cell>
          <cell r="M119" t="str">
            <v>Process</v>
          </cell>
          <cell r="N119" t="str">
            <v>Yes</v>
          </cell>
        </row>
        <row r="120">
          <cell r="A120">
            <v>121</v>
          </cell>
          <cell r="B120">
            <v>121</v>
          </cell>
          <cell r="C120">
            <v>283</v>
          </cell>
          <cell r="D120"/>
          <cell r="E120"/>
          <cell r="F120">
            <v>283</v>
          </cell>
          <cell r="G120"/>
          <cell r="H120"/>
          <cell r="I120"/>
          <cell r="J120"/>
          <cell r="K120" t="str">
            <v>Dementia Associated Behavioral and Psychiatric Symptoms Screening and Management</v>
          </cell>
          <cell r="L120" t="str">
            <v>Percentage of patients with dementia for whom there was a documented symptoms screening* for behavioral and psychiatric symptoms, including depression, AND for whom, if symptoms screening was positive, there was also documentation of recommendations for symptoms management in the last 12 months</v>
          </cell>
          <cell r="M120" t="str">
            <v>Process</v>
          </cell>
          <cell r="N120" t="str">
            <v>No</v>
          </cell>
        </row>
        <row r="121">
          <cell r="A121">
            <v>122</v>
          </cell>
          <cell r="B121">
            <v>122</v>
          </cell>
          <cell r="C121">
            <v>217</v>
          </cell>
          <cell r="D121">
            <v>422</v>
          </cell>
          <cell r="E121"/>
          <cell r="F121">
            <v>217</v>
          </cell>
          <cell r="G121"/>
          <cell r="H121">
            <v>422</v>
          </cell>
          <cell r="I121"/>
          <cell r="J121"/>
          <cell r="K121" t="str">
            <v>Functional Status Change for Patients with Knee Impairments</v>
          </cell>
          <cell r="L121" t="str">
            <v>A self-report measure of change in functional status for patients 14 year+ with knee impairments. The change in functional status (FS) assessed using FOTO's (knee ) PROM (patient-reported outcomes measure) is adjusted to patient characteristics known to be associated with FS outcomes (risk adjusted) and used as a performance measure at the patient level, at the individual clinician, and at the clinic level to assess quality</v>
          </cell>
          <cell r="M121" t="str">
            <v>Outcome</v>
          </cell>
          <cell r="N121" t="str">
            <v>Yes</v>
          </cell>
        </row>
        <row r="122">
          <cell r="A122">
            <v>123</v>
          </cell>
          <cell r="B122">
            <v>123</v>
          </cell>
          <cell r="C122">
            <v>218</v>
          </cell>
          <cell r="D122">
            <v>423</v>
          </cell>
          <cell r="E122"/>
          <cell r="F122">
            <v>218</v>
          </cell>
          <cell r="G122"/>
          <cell r="H122">
            <v>423</v>
          </cell>
          <cell r="I122"/>
          <cell r="J122"/>
          <cell r="K122" t="str">
            <v>Functional Status Change for Patients with Hip Impairments</v>
          </cell>
          <cell r="L122" t="str">
            <v>A self-report measure of change in functional status (FS) for patients 14 years+ with hip impairments. The change in functional status (FS) assessed using FOTO's (hip) PROM (patient- reported outcomes measure) is adjusted to patient characteristics known to be associated with FS outcomes (risk adjusted) and used as a performance measure at the patient level, at the individual clinician, and at the clinic level to assess quality</v>
          </cell>
          <cell r="M122" t="str">
            <v>Outcome</v>
          </cell>
          <cell r="N122" t="str">
            <v>Yes</v>
          </cell>
        </row>
        <row r="123">
          <cell r="A123">
            <v>124</v>
          </cell>
          <cell r="B123">
            <v>124</v>
          </cell>
          <cell r="C123">
            <v>219</v>
          </cell>
          <cell r="D123">
            <v>424</v>
          </cell>
          <cell r="E123"/>
          <cell r="F123">
            <v>219</v>
          </cell>
          <cell r="G123"/>
          <cell r="H123">
            <v>424</v>
          </cell>
          <cell r="I123"/>
          <cell r="J123"/>
          <cell r="K123" t="str">
            <v>Functional Status Change for Patients with Foot or Ankle Impairments</v>
          </cell>
          <cell r="L123" t="str">
            <v>A self-report measure of change in functional status (FS) for patients 14 years+ with foot and ankle impairments. The change in functional status (FS) assessed using FOTO's (foot and ankle) PROM (patient reported outcomes measure) is adjusted to patient characteristics known to be associated with FS outcomes (risk adjusted) and used as a performance measure at the patient level, at the individual clinician, and at the clinic level to assess quality</v>
          </cell>
          <cell r="M123" t="str">
            <v>Outcome</v>
          </cell>
          <cell r="N123" t="str">
            <v>Yes</v>
          </cell>
        </row>
        <row r="124">
          <cell r="A124">
            <v>125</v>
          </cell>
          <cell r="B124">
            <v>125</v>
          </cell>
          <cell r="C124">
            <v>220</v>
          </cell>
          <cell r="D124">
            <v>425</v>
          </cell>
          <cell r="E124"/>
          <cell r="F124">
            <v>220</v>
          </cell>
          <cell r="G124"/>
          <cell r="H124">
            <v>425</v>
          </cell>
          <cell r="I124"/>
          <cell r="J124"/>
          <cell r="K124" t="str">
            <v>Functional Status Change for Patients with Lumbar Impairments</v>
          </cell>
          <cell r="L124" t="str">
            <v>A self-report outcome measure of change in functional status for patients 14 years+ with lumbar impairments. The change in functional status (FS) assessed using FOTO (lumbar) PROM (patient reported outcome measure) is adjusted to patient characteristics known to be associated with FS outcomes (risk adjusted) and used as a performance measure at the patient level, at the individual clinician, and at the clinic level by to assess quality</v>
          </cell>
          <cell r="M124" t="str">
            <v>Outcome</v>
          </cell>
          <cell r="N124" t="str">
            <v>Yes</v>
          </cell>
        </row>
        <row r="125">
          <cell r="A125">
            <v>126</v>
          </cell>
          <cell r="B125">
            <v>126</v>
          </cell>
          <cell r="C125">
            <v>221</v>
          </cell>
          <cell r="D125">
            <v>426</v>
          </cell>
          <cell r="E125"/>
          <cell r="F125">
            <v>221</v>
          </cell>
          <cell r="G125"/>
          <cell r="H125">
            <v>426</v>
          </cell>
          <cell r="I125"/>
          <cell r="J125"/>
          <cell r="K125" t="str">
            <v>Functional Status Change for Patients with Shoulder Impairments</v>
          </cell>
          <cell r="L125" t="str">
            <v>A self-report outcome measure of change in functional status (FS) for patients 14 years+ with shoulder impairments. The change in functional status (FS) assessed using FOTO's (shoulder) PROM (patient reported outcomes measure) is adjusted to patient characteristics known to be associated with FS outcomes (risk adjusted) and used as a performance measure at the patient level, at the individual clinician, and at the clinic level to assess quality</v>
          </cell>
          <cell r="M125" t="str">
            <v>Outcome</v>
          </cell>
          <cell r="N125" t="str">
            <v>Yes</v>
          </cell>
        </row>
        <row r="126">
          <cell r="A126">
            <v>127</v>
          </cell>
          <cell r="B126">
            <v>127</v>
          </cell>
          <cell r="C126">
            <v>222</v>
          </cell>
          <cell r="D126">
            <v>427</v>
          </cell>
          <cell r="E126"/>
          <cell r="F126">
            <v>222</v>
          </cell>
          <cell r="G126"/>
          <cell r="H126">
            <v>427</v>
          </cell>
          <cell r="I126"/>
          <cell r="J126"/>
          <cell r="K126" t="str">
            <v>Functional Status Change for Patients with Elbow, Wrist or Hand Impairments</v>
          </cell>
          <cell r="L126" t="str">
            <v>A self-report outcome measure of functional status (FS) for patients 14 years+ with elbow, wrist or hand impairments. The change in FS assessed using FOTO (elbow, wrist and hand) PROM (patient reported outcomes measure) is adjusted to patient characteristics known to be associated with FS  outcomes (risk adjusted) and used as a performance measure at the patient level, at the individual clinician, and at the clinic level to assess quality</v>
          </cell>
          <cell r="M126" t="str">
            <v>Outcome</v>
          </cell>
          <cell r="N126" t="str">
            <v>Yes</v>
          </cell>
        </row>
        <row r="127">
          <cell r="A127">
            <v>128</v>
          </cell>
          <cell r="B127">
            <v>128</v>
          </cell>
          <cell r="C127">
            <v>223</v>
          </cell>
          <cell r="D127">
            <v>428</v>
          </cell>
          <cell r="E127"/>
          <cell r="F127">
            <v>223</v>
          </cell>
          <cell r="G127"/>
          <cell r="H127">
            <v>428</v>
          </cell>
          <cell r="I127"/>
          <cell r="J127"/>
          <cell r="K127" t="str">
            <v>Functional Status Change for Patients with Other General Orthopaedic Impairments</v>
          </cell>
          <cell r="L127" t="str">
            <v>A self-report outcome measure of functional status (FS) for patients 14 years+ with general orthopaedic impairments (neck, cranium, mandible, thoracic spine, ribs or other general orthopaedic impairment). The change in FS assessed using FOTO (general orthopaedic) PROM (patient reported outcomes measure) is adjusted to patient characteristics known to be associated with FS outcomes (risk adjusted) and used as a performance measure at the patient level, at the individual clinician, and at the clinic level by to assess quality</v>
          </cell>
          <cell r="M127" t="str">
            <v>Outcome</v>
          </cell>
          <cell r="N127" t="str">
            <v>Yes</v>
          </cell>
        </row>
        <row r="128">
          <cell r="A128">
            <v>129</v>
          </cell>
          <cell r="B128">
            <v>129</v>
          </cell>
          <cell r="C128">
            <v>21</v>
          </cell>
          <cell r="D128">
            <v>268</v>
          </cell>
          <cell r="E128"/>
          <cell r="F128">
            <v>21</v>
          </cell>
          <cell r="G128"/>
          <cell r="H128">
            <v>268</v>
          </cell>
          <cell r="I128"/>
          <cell r="J128"/>
          <cell r="K128" t="str">
            <v>Perioperative Care: Selection of prophylactic antibiotic – first or second generation cephalosporin</v>
          </cell>
          <cell r="L128" t="str">
            <v>Percentage of surgical patients aged 18 years and older undergoing procedures with the indications for a first OR second generation cephalosporin prophylactic antibiotic, who had an order for a first OR second generation cephalosporin for antimicrobial prophylaxis</v>
          </cell>
          <cell r="M128" t="str">
            <v>Process</v>
          </cell>
          <cell r="N128" t="str">
            <v>Yes</v>
          </cell>
        </row>
        <row r="129">
          <cell r="A129">
            <v>130</v>
          </cell>
          <cell r="B129">
            <v>130</v>
          </cell>
          <cell r="C129">
            <v>326</v>
          </cell>
          <cell r="D129">
            <v>1525</v>
          </cell>
          <cell r="E129"/>
          <cell r="F129">
            <v>326</v>
          </cell>
          <cell r="G129"/>
          <cell r="H129">
            <v>1525</v>
          </cell>
          <cell r="I129"/>
          <cell r="J129"/>
          <cell r="K129" t="str">
            <v>Atrial Fibrillation and Atrial Flutter: Chronic Anticoagulation Therapy</v>
          </cell>
          <cell r="L129" t="str">
            <v>Percentage of patients aged 18 years and older with nonvalvular atrial fibrillation (AF) or atrial flutter who were prescribed warfarin OR another FDA-approved oral anticoagulant drug that for the prevention of thromboembolism during the measurement period.</v>
          </cell>
          <cell r="M129" t="str">
            <v>Process</v>
          </cell>
          <cell r="N129" t="str">
            <v>No</v>
          </cell>
        </row>
        <row r="130">
          <cell r="A130">
            <v>131</v>
          </cell>
          <cell r="B130">
            <v>131</v>
          </cell>
          <cell r="C130"/>
          <cell r="D130"/>
          <cell r="E130">
            <v>288</v>
          </cell>
          <cell r="F130"/>
          <cell r="G130"/>
          <cell r="H130"/>
          <cell r="I130">
            <v>288</v>
          </cell>
          <cell r="J130"/>
          <cell r="K130" t="str">
            <v>Dementia/l Caregiver Education and Support</v>
          </cell>
          <cell r="L130" t="str">
            <v>Percentage of patients with dementia whose caregiver(s)* were provided with education** on dementia disease management and health behavior changes AND were referred to additional resources*** for support in the last 12 months</v>
          </cell>
          <cell r="M130" t="str">
            <v>Process</v>
          </cell>
          <cell r="N130" t="str">
            <v>No</v>
          </cell>
        </row>
        <row r="131">
          <cell r="A131">
            <v>132</v>
          </cell>
          <cell r="B131">
            <v>132</v>
          </cell>
          <cell r="C131">
            <v>467</v>
          </cell>
          <cell r="D131">
            <v>1448</v>
          </cell>
          <cell r="E131"/>
          <cell r="F131">
            <v>467</v>
          </cell>
          <cell r="G131"/>
          <cell r="H131">
            <v>1448</v>
          </cell>
          <cell r="I131"/>
          <cell r="J131"/>
          <cell r="K131" t="str">
            <v xml:space="preserve">Developmental Screening 0-3yo </v>
          </cell>
          <cell r="L131" t="str">
            <v>The 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v>
          </cell>
          <cell r="M131" t="str">
            <v>Process</v>
          </cell>
          <cell r="N131" t="str">
            <v>No</v>
          </cell>
        </row>
        <row r="132">
          <cell r="A132" t="str">
            <v>132-1</v>
          </cell>
          <cell r="B132"/>
          <cell r="C132"/>
          <cell r="D132"/>
          <cell r="E132"/>
          <cell r="F132"/>
          <cell r="G132"/>
          <cell r="H132"/>
          <cell r="I132"/>
          <cell r="J132"/>
          <cell r="K132"/>
          <cell r="L132"/>
          <cell r="M132"/>
          <cell r="N132"/>
        </row>
        <row r="133">
          <cell r="A133" t="str">
            <v>132-2</v>
          </cell>
          <cell r="B133"/>
          <cell r="C133"/>
          <cell r="D133"/>
          <cell r="E133"/>
          <cell r="F133"/>
          <cell r="G133"/>
          <cell r="H133"/>
          <cell r="I133"/>
          <cell r="J133"/>
          <cell r="K133"/>
          <cell r="L133"/>
          <cell r="M133"/>
          <cell r="N133"/>
        </row>
        <row r="134">
          <cell r="A134" t="str">
            <v>132-3</v>
          </cell>
          <cell r="B134"/>
          <cell r="C134"/>
          <cell r="D134"/>
          <cell r="E134"/>
          <cell r="F134"/>
          <cell r="G134"/>
          <cell r="H134"/>
          <cell r="I134"/>
          <cell r="J134"/>
          <cell r="K134"/>
          <cell r="L134"/>
          <cell r="M134"/>
          <cell r="N134"/>
        </row>
        <row r="135">
          <cell r="A135">
            <v>133</v>
          </cell>
          <cell r="B135">
            <v>133</v>
          </cell>
          <cell r="C135" t="str">
            <v>ABFM10</v>
          </cell>
          <cell r="D135"/>
          <cell r="E135"/>
          <cell r="F135"/>
          <cell r="G135"/>
          <cell r="H135"/>
          <cell r="I135"/>
          <cell r="J135" t="str">
            <v>ABFM10</v>
          </cell>
          <cell r="K135" t="str">
            <v>Person-Centered Primary Care Measure Performance Measure (PCPCM-PM)</v>
          </cell>
          <cell r="L135" t="str">
            <v>The Person-Centered Primary Care Measure Performance Measure (PCPCM-PM) utilizes the PCPCM (a comprehensive and parsimonious set of 11 patient-reported items) to assess the broad scope of primary care. 
PCPCM PROM
1. My practice makes it easy for me to get care.
Definitely		Mostly		Somewhat		Not at all
2. My practice is able to provide most of my care.
Definitely		Mostly		Somewhat		Not at all 
3. In caring for me, my doctor considers all the factors that affect my health.
Definitely		Mostly		Somewhat		Not at all
4. My practice coordinates the care I get from multiple places.
Definitely		Mostly		Somewhat		Not at all
5. My doctor or practice knows me as a person.
Definitely		Mostly		Somewhat		Not at all
6. My doctor and I have been through a lot together.
Definitely		Mostly		Somewhat		Not at all
7. My doctor or practice stands up for me.
Definitely		Mostly		Somewhat		Not at all
8. The care I get takes into account knowledge of my family.
Definitely		Mostly		Somewhat		Not at all
9. The care I get in this practice is informed by knowledge of my community.
Definitely		Mostly		Somewhat		Not at all
10. Over time, my practice helps me to stay healthy.
Definitely		Mostly		Somewhat		Not at all
11. Over time, my practice helps me to meet my goals.
Definitely		Mostly		Somewhat		Not at all</v>
          </cell>
          <cell r="M135" t="str">
            <v>Patient Reported Outcome (PRO)</v>
          </cell>
          <cell r="N135" t="str">
            <v>Yes</v>
          </cell>
        </row>
        <row r="136">
          <cell r="A136">
            <v>134</v>
          </cell>
          <cell r="B136">
            <v>134</v>
          </cell>
          <cell r="C136"/>
          <cell r="D136"/>
          <cell r="E136"/>
          <cell r="J136"/>
          <cell r="K136" t="str">
            <v>The Patient-Enablement Index (PEI)</v>
          </cell>
          <cell r="L136" t="str">
            <v>The Patient-Enablement Index (PEI) is a brief set of 6 patient-report items that assess patient’s ability to understand and cope with their health issues as a result of the care received.</v>
          </cell>
          <cell r="M136"/>
          <cell r="N136"/>
        </row>
        <row r="137">
          <cell r="A137">
            <v>135</v>
          </cell>
          <cell r="B137">
            <v>135</v>
          </cell>
          <cell r="C137"/>
          <cell r="D137"/>
          <cell r="E137"/>
          <cell r="J137"/>
          <cell r="K137" t="str">
            <v>Tamiflu - Number of beneficiaries who received Tamiflu and respiratory antibiotics on the same day (PCMH)</v>
          </cell>
          <cell r="L137" t="str">
            <v>Percentage of benificiaries 1-18 years of age who received Tamiflu and respiratory antibiotics on the same day</v>
          </cell>
          <cell r="M137"/>
          <cell r="N137"/>
        </row>
        <row r="138">
          <cell r="A138">
            <v>136</v>
          </cell>
          <cell r="B138">
            <v>136</v>
          </cell>
          <cell r="C138"/>
          <cell r="D138"/>
          <cell r="E138"/>
          <cell r="J138"/>
          <cell r="K138" t="str">
            <v>Pharmacotherapy Management of COPD Exacerbation</v>
          </cell>
          <cell r="L138" t="str">
            <v>The percentage of COPD exacerbations for members 40 years of ge and older who had an acute inpatient discharge or ED visit on or between January 1 - Novermber 30 of the measurement year and who were dispensed approprate medications.  Two rates reported: 1. Dispensed a systematic corticosteroid (or there was evidence of an active prescription) within 14 days of the event. 2. Dispensed a bronchodilator (or there as  evidence of an active prescription within 30 days of the event.</v>
          </cell>
          <cell r="M138"/>
          <cell r="N138"/>
        </row>
        <row r="139">
          <cell r="A139">
            <v>137</v>
          </cell>
          <cell r="B139">
            <v>137</v>
          </cell>
          <cell r="C139">
            <v>442</v>
          </cell>
          <cell r="D139">
            <v>71</v>
          </cell>
          <cell r="E139"/>
          <cell r="F139">
            <v>442</v>
          </cell>
          <cell r="G139"/>
          <cell r="H139">
            <v>71</v>
          </cell>
          <cell r="I139"/>
          <cell r="J139"/>
          <cell r="K139" t="str">
            <v xml:space="preserve">Persistent of Beta Blocker treatment after heart attack </v>
          </cell>
          <cell r="L139" t="str">
            <v>The percentage of members 18 years of age and older during the measurement year who were hospitalized and discharged from July 1 of the year prior to the measurement year to June 30 of the measurement year with a diagnosis of AMI and who received persistent beta-blocker treatment for six months after discharge.</v>
          </cell>
          <cell r="M139" t="str">
            <v>Process</v>
          </cell>
          <cell r="N139" t="str">
            <v>No</v>
          </cell>
        </row>
        <row r="140">
          <cell r="A140">
            <v>138</v>
          </cell>
          <cell r="B140">
            <v>138</v>
          </cell>
          <cell r="C140"/>
          <cell r="D140"/>
          <cell r="E140"/>
          <cell r="J140"/>
          <cell r="K140" t="str">
            <v>Plan All Cause Readmissions (PCR)</v>
          </cell>
          <cell r="L140" t="str">
            <v>For members 18 years of age and older, the number of acute inpatient stays during the measurement year that were followed by an unplanned acute readmission for any diagnosis within 30 days and the predicted probability of an acure readmission.  Data are reported in the follwoing categories: 1. Count of index hospital stays (IHS) (denominator) 2. Count of observed 30-day readmissions (numerator) 3. Count of expected 30-day readmissions.  Note: For commercial and Medicaid, report only members 18-64 years of age.</v>
          </cell>
          <cell r="M140" t="str">
            <v>Process</v>
          </cell>
          <cell r="N140"/>
        </row>
        <row r="141">
          <cell r="A141">
            <v>139</v>
          </cell>
          <cell r="B141">
            <v>139</v>
          </cell>
          <cell r="C141"/>
          <cell r="D141"/>
          <cell r="E141">
            <v>48</v>
          </cell>
          <cell r="F141">
            <v>48</v>
          </cell>
          <cell r="G141"/>
          <cell r="H141" t="str">
            <v>N/A</v>
          </cell>
          <cell r="I141" t="str">
            <v>N/A</v>
          </cell>
          <cell r="J141"/>
          <cell r="K141" t="str">
            <v>Urinary Incontinence: Assessment of Presence or Absence of Urinary Incontinence in Women Aged 65 Years and Older</v>
          </cell>
          <cell r="L141" t="str">
            <v>Percentage of female patients aged 65 years and older who were assessed for the presence or absence of urinary incontinence within 12 months</v>
          </cell>
          <cell r="M141" t="str">
            <v>Process</v>
          </cell>
          <cell r="N141"/>
        </row>
        <row r="142">
          <cell r="A142">
            <v>140</v>
          </cell>
          <cell r="B142"/>
          <cell r="C142"/>
          <cell r="D142"/>
          <cell r="E142"/>
          <cell r="J142"/>
          <cell r="K142"/>
          <cell r="L142"/>
          <cell r="M142"/>
          <cell r="N142"/>
        </row>
        <row r="143">
          <cell r="A143">
            <v>141</v>
          </cell>
          <cell r="B143">
            <v>141</v>
          </cell>
          <cell r="C143"/>
          <cell r="D143"/>
          <cell r="E143"/>
          <cell r="J143"/>
          <cell r="K143" t="str">
            <v>AHRQ: Death from suicide</v>
          </cell>
          <cell r="L143" t="str">
            <v>Patient with a diagnosis of major depression or dysthmia who died from suicide, reported in 12 month intervals</v>
          </cell>
          <cell r="M143"/>
          <cell r="N143"/>
        </row>
        <row r="144">
          <cell r="A144">
            <v>142</v>
          </cell>
          <cell r="B144">
            <v>142</v>
          </cell>
          <cell r="C144"/>
          <cell r="D144"/>
          <cell r="E144"/>
          <cell r="J144"/>
          <cell r="K144" t="str">
            <v>AHRQ: Improvement in Depressive Symptoms - Remission</v>
          </cell>
          <cell r="L144" t="str">
            <v>Patient age 18 or older with a diagnosis of major depression or dysthmia and an initial PHQ-9 socre &gt; 9 who demonstrates remission defined as a PHQ-9 score less than 5.</v>
          </cell>
          <cell r="M144"/>
          <cell r="N144"/>
        </row>
        <row r="145">
          <cell r="A145">
            <v>143</v>
          </cell>
          <cell r="B145">
            <v>143</v>
          </cell>
          <cell r="C145"/>
          <cell r="D145"/>
          <cell r="E145"/>
          <cell r="J145"/>
          <cell r="K145" t="str">
            <v>AHRQ: Improvement in Depressive Symptoms - Response</v>
          </cell>
          <cell r="L145" t="str">
            <v>Patient age 18 or older with a diagnosis of major depression or dysthmia and an initial PHQ-9 socre &gt; 9 who demonstrates a response to treatment defined as a PHQ-9 score that is reduced by 50% or greater from the initial PHQ-9 score.</v>
          </cell>
          <cell r="M145"/>
          <cell r="N145"/>
        </row>
        <row r="146">
          <cell r="A146">
            <v>144</v>
          </cell>
          <cell r="B146">
            <v>144</v>
          </cell>
          <cell r="C146"/>
          <cell r="D146"/>
          <cell r="E146"/>
          <cell r="J146"/>
          <cell r="K146" t="str">
            <v>AHRQ: Improvement in Depressive Symptoms - Recurrence</v>
          </cell>
          <cell r="L146" t="str">
            <v>Patient age 18 or older with a diagnosis of major depression or dysthmia and an initial PHQ-9 socre &gt; 9 who demonstrates remission (fdefined as a PHQ-9 score &lt;5) of at least two months' duration and subsequently expereinces a recurrence of a depressive episode, defined as a 50% increase in PHQ-9 score or defined as a PHQ-9 score &gt; 9 OR hospitalization for depression or suicidality.</v>
          </cell>
          <cell r="M146"/>
          <cell r="N146"/>
        </row>
        <row r="147">
          <cell r="A147">
            <v>145</v>
          </cell>
          <cell r="B147">
            <v>145</v>
          </cell>
          <cell r="C147"/>
          <cell r="D147"/>
          <cell r="E147"/>
          <cell r="J147"/>
          <cell r="K147" t="str">
            <v>AHRQ: Adverse Events</v>
          </cell>
          <cell r="L147" t="str">
            <v>Depression treatment-related adverse events.  Use of a brief, publicly available, validated measurement toll to capture adverse events is recommended.  Reported in 12-month intervals.</v>
          </cell>
          <cell r="M147"/>
          <cell r="N147"/>
        </row>
        <row r="148">
          <cell r="A148">
            <v>146</v>
          </cell>
          <cell r="B148">
            <v>146</v>
          </cell>
          <cell r="C148"/>
          <cell r="D148"/>
          <cell r="E148"/>
          <cell r="J148"/>
          <cell r="K148" t="str">
            <v>AHRQ: Suicide ideation and behavior</v>
          </cell>
          <cell r="L148" t="str">
            <v>Selection of 'several days', 'more than half the days', or 'nearly every day' option on PHQ-9 item 9 ("Thoughts that you would be better off dead or of hurting yourself in some way").</v>
          </cell>
          <cell r="M148"/>
          <cell r="N148"/>
        </row>
        <row r="149">
          <cell r="B149"/>
          <cell r="C149">
            <v>46</v>
          </cell>
          <cell r="D149">
            <v>97</v>
          </cell>
          <cell r="E149"/>
          <cell r="F149">
            <v>46</v>
          </cell>
          <cell r="G149"/>
          <cell r="H149">
            <v>97</v>
          </cell>
          <cell r="I149"/>
          <cell r="J149"/>
          <cell r="K149" t="str">
            <v>Medication Reconciliation Post-Discharge</v>
          </cell>
          <cell r="L149" t="str">
            <v>The percentage of discharges from any inpatient facility (e.g. hospital, skilled nursing facility, or rehabilitation facility) for patients 18 years of age and older seen within 30 days following discharge in the office by the physician, prescribing practitioner, registered nurse, or clinical pharmacist providing on-going care for whom the discharge medication list was reconciled with the current medication list in the outpatient medical record This measure is submitted as three rates stratified by age group: Submission Criteria 1: 18-64 years of age. Submission Criteria 2: 65 years and older. Total Rate: All patients 18 years of age and older.</v>
          </cell>
          <cell r="M149" t="str">
            <v>Process</v>
          </cell>
          <cell r="N149"/>
        </row>
        <row r="150">
          <cell r="C150">
            <v>47</v>
          </cell>
          <cell r="D150">
            <v>326</v>
          </cell>
          <cell r="F150">
            <v>47</v>
          </cell>
          <cell r="H150">
            <v>326</v>
          </cell>
          <cell r="K150" t="str">
            <v>Advance Care Plan</v>
          </cell>
          <cell r="L150" t="str">
            <v>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v>
          </cell>
          <cell r="M150" t="str">
            <v>Process</v>
          </cell>
          <cell r="N150" t="str">
            <v>Yes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7A57-1150-4159-9C14-3D5F4A76C9F5}">
  <dimension ref="A1:H106"/>
  <sheetViews>
    <sheetView tabSelected="1" zoomScale="70" zoomScaleNormal="70" workbookViewId="0">
      <pane ySplit="1" topLeftCell="A24" activePane="bottomLeft" state="frozen"/>
      <selection pane="bottomLeft" activeCell="H93" sqref="H93:H106"/>
    </sheetView>
  </sheetViews>
  <sheetFormatPr defaultColWidth="9.1796875" defaultRowHeight="14.5" x14ac:dyDescent="0.35"/>
  <cols>
    <col min="1" max="1" width="9.1796875" style="5"/>
    <col min="2" max="2" width="45.7265625" style="6" customWidth="1"/>
    <col min="3" max="3" width="49" style="6" customWidth="1"/>
    <col min="4" max="4" width="9.1796875" style="5"/>
    <col min="5" max="5" width="11.7265625" style="5" customWidth="1"/>
    <col min="6" max="6" width="9.1796875" style="5"/>
    <col min="7" max="7" width="45.81640625" style="5" customWidth="1"/>
    <col min="8" max="8" width="12.7265625" style="5" customWidth="1"/>
    <col min="9" max="16384" width="9.1796875" style="4"/>
  </cols>
  <sheetData>
    <row r="1" spans="1:8" x14ac:dyDescent="0.35">
      <c r="A1" s="1" t="s">
        <v>0</v>
      </c>
      <c r="B1" s="2" t="s">
        <v>1</v>
      </c>
      <c r="C1" s="2" t="s">
        <v>2</v>
      </c>
      <c r="D1" s="3" t="s">
        <v>3</v>
      </c>
      <c r="E1" s="3" t="s">
        <v>4</v>
      </c>
      <c r="F1" s="3" t="s">
        <v>5</v>
      </c>
      <c r="G1" s="3" t="s">
        <v>6</v>
      </c>
      <c r="H1" s="3" t="s">
        <v>7</v>
      </c>
    </row>
    <row r="2" spans="1:8" ht="29" x14ac:dyDescent="0.35">
      <c r="A2" s="5">
        <v>12</v>
      </c>
      <c r="B2" s="6" t="str">
        <f>IFERROR(VLOOKUP(A2,'[1]All in'!A:N,11,FALSE),"")</f>
        <v>Pregnant women that had HBsAg testing</v>
      </c>
      <c r="C2" s="6" t="str">
        <f>IFERROR(VLOOKUP(A2,'[1]All in'!A:N,12,FALSE),"")</f>
        <v>This measure identifies pregnant women who had a HBsAg (hepatitis B) test during their pregnancy.</v>
      </c>
      <c r="D2" s="7">
        <f>IFERROR(VLOOKUP(A2,'[1]All in'!A:N,6,FALSE),"")</f>
        <v>369</v>
      </c>
      <c r="E2" s="7" t="str">
        <f>IFERROR(VLOOKUP(A2,'[1]All in'!A:N,8,FALSE),"")</f>
        <v>N/A</v>
      </c>
      <c r="F2" s="7" t="str">
        <f>IFERROR(VLOOKUP(A2,'[1]All in'!A:N,9,FALSE),"")</f>
        <v>CMS158</v>
      </c>
      <c r="G2" s="7" t="str">
        <f>IFERROR(VLOOKUP(A2,'[1]All in'!A:N,13,FALSE),"")</f>
        <v>Process</v>
      </c>
      <c r="H2" s="7" t="str">
        <f>IFERROR(VLOOKUP(A2,'[1]All in'!A:N,14,FALSE),"")</f>
        <v>No</v>
      </c>
    </row>
    <row r="3" spans="1:8" ht="58" x14ac:dyDescent="0.35">
      <c r="A3" s="5">
        <v>35</v>
      </c>
      <c r="B3" s="6" t="str">
        <f>IFERROR(VLOOKUP(A3,'[1]All in'!A:N,11,FALSE),"")</f>
        <v>Appropriate Testing for Children with Pharyngitis</v>
      </c>
      <c r="C3" s="6" t="str">
        <f>IFERROR(VLOOKUP(A3,'[1]All in'!A:N,12,FALSE),"")</f>
        <v>Percentage of children 3-18 years of age who were diagnosed with pharyngitis, ordered an antibiotic and received a group A streptococcus (strep) test for the episode.</v>
      </c>
      <c r="D3" s="7">
        <f>IFERROR(VLOOKUP(A3,'[1]All in'!A:N,6,FALSE),"")</f>
        <v>66</v>
      </c>
      <c r="E3" s="7" t="str">
        <f>IFERROR(VLOOKUP(A3,'[1]All in'!A:N,8,FALSE),"")</f>
        <v>N/A</v>
      </c>
      <c r="F3" s="7" t="str">
        <f>IFERROR(VLOOKUP(A3,'[1]All in'!A:N,9,FALSE),"")</f>
        <v>CMS146</v>
      </c>
      <c r="G3" s="7" t="str">
        <f>IFERROR(VLOOKUP(A3,'[1]All in'!A:N,13,FALSE),"")</f>
        <v>Process</v>
      </c>
      <c r="H3" s="7" t="str">
        <f>IFERROR(VLOOKUP(A3,'[1]All in'!A:N,14,FALSE),"")</f>
        <v>Yes</v>
      </c>
    </row>
    <row r="4" spans="1:8" ht="58" x14ac:dyDescent="0.35">
      <c r="A4" s="5">
        <v>36</v>
      </c>
      <c r="B4" s="6" t="str">
        <f>IFERROR(VLOOKUP(A4,'[1]All in'!A:N,11,FALSE),"")</f>
        <v>Controlling High Blood Pressure</v>
      </c>
      <c r="C4" s="6" t="str">
        <f>IFERROR(VLOOKUP(A4,'[1]All in'!A:N,12,FALSE),"")</f>
        <v>Percentage of patients 18-85 years of age who had a diagnosis of hypertension and whose blood pressure was adequately controlled (&lt;140/90mmHg) during the measurement period.</v>
      </c>
      <c r="D4" s="7">
        <f>IFERROR(VLOOKUP(A4,'[1]All in'!A:N,6,FALSE),"")</f>
        <v>236</v>
      </c>
      <c r="E4" s="7" t="str">
        <f>IFERROR(VLOOKUP(A4,'[1]All in'!A:N,8,FALSE),"")</f>
        <v>0018</v>
      </c>
      <c r="F4" s="7" t="str">
        <f>IFERROR(VLOOKUP(A4,'[1]All in'!A:N,9,FALSE),"")</f>
        <v>CMS165</v>
      </c>
      <c r="G4" s="7" t="str">
        <f>IFERROR(VLOOKUP(A4,'[1]All in'!A:N,13,FALSE),"")</f>
        <v>Outcome</v>
      </c>
      <c r="H4" s="7" t="str">
        <f>IFERROR(VLOOKUP(A4,'[1]All in'!A:N,14,FALSE),"")</f>
        <v>Yes</v>
      </c>
    </row>
    <row r="5" spans="1:8" ht="101.5" x14ac:dyDescent="0.35">
      <c r="A5" s="5">
        <v>37</v>
      </c>
      <c r="B5" s="6" t="str">
        <f>IFERROR(VLOOKUP(A5,'[1]All in'!A:N,11,FALSE),"")</f>
        <v>Use of High-Risk Medications in the Elderly</v>
      </c>
      <c r="C5" s="6" t="str">
        <f>IFERROR(VLOOKUP(A5,'[1]All in'!A:N,12,FALSE),"")</f>
        <v>Percentage of patients 65 years of age and older who were ordered high-risk medications. Two rates are submitted.
1) Percentage of patients who were ordered at least one high-risk medication.
2) Percentage of patients who were ordered at least two of the same high-risk medication</v>
      </c>
      <c r="D5" s="7">
        <f>IFERROR(VLOOKUP(A5,'[1]All in'!A:N,6,FALSE),"")</f>
        <v>238</v>
      </c>
      <c r="E5" s="7" t="str">
        <f>IFERROR(VLOOKUP(A5,'[1]All in'!A:N,8,FALSE),"")</f>
        <v>0022</v>
      </c>
      <c r="F5" s="7" t="str">
        <f>IFERROR(VLOOKUP(A5,'[1]All in'!A:N,9,FALSE),"")</f>
        <v>CMS156</v>
      </c>
      <c r="G5" s="7" t="str">
        <f>IFERROR(VLOOKUP(A5,'[1]All in'!A:N,13,FALSE),"")</f>
        <v>Process</v>
      </c>
      <c r="H5" s="7" t="str">
        <f>IFERROR(VLOOKUP(A5,'[1]All in'!A:N,14,FALSE),"")</f>
        <v>Yes</v>
      </c>
    </row>
    <row r="6" spans="1:8" ht="130.5" x14ac:dyDescent="0.35">
      <c r="A6" s="5">
        <v>38</v>
      </c>
      <c r="B6" s="6" t="str">
        <f>IFERROR(VLOOKUP(A6,'[1]All in'!A:N,11,FALSE),"")</f>
        <v>Weight Assessment and Counseling for Nutrition and Physical Activity for Children and Adolescents</v>
      </c>
      <c r="C6" s="6" t="str">
        <f>IFERROR(VLOOKUP(A6,'[1]All in'!A:N,12,FALSE),"")</f>
        <v>Percentage of patients 3-17 years of age who had an outpatient visit with a Primary Care Physician (PCP) or Obstetrician/Gynecologist (OB/GYN) and who had evidence of the following during the measurement period. Three rates are reported -Percentage of patients with height, weight, and body mass index (BMI) percentile documentation -Percentage of patients with counseling for nutrition -Percentage of patients with counseling for physical activity.</v>
      </c>
      <c r="D6" s="7">
        <f>IFERROR(VLOOKUP(A6,'[1]All in'!A:N,6,FALSE),"")</f>
        <v>239</v>
      </c>
      <c r="E6" s="7" t="str">
        <f>IFERROR(VLOOKUP(A6,'[1]All in'!A:N,8,FALSE),"")</f>
        <v>0024</v>
      </c>
      <c r="F6" s="7" t="str">
        <f>IFERROR(VLOOKUP(A6,'[1]All in'!A:N,9,FALSE),"")</f>
        <v>CMS155</v>
      </c>
      <c r="G6" s="7" t="str">
        <f>IFERROR(VLOOKUP(A6,'[1]All in'!A:N,13,FALSE),"")</f>
        <v>Process</v>
      </c>
      <c r="H6" s="7" t="str">
        <f>IFERROR(VLOOKUP(A6,'[1]All in'!A:N,14,FALSE),"")</f>
        <v>No</v>
      </c>
    </row>
    <row r="7" spans="1:8" ht="58" x14ac:dyDescent="0.35">
      <c r="A7" s="5">
        <v>39</v>
      </c>
      <c r="B7" s="6" t="str">
        <f>IFERROR(VLOOKUP(A7,'[1]All in'!A:N,11,FALSE),"")</f>
        <v>Preventive Care and Screening: Tobacco Use: Screening and Cessation Intervention</v>
      </c>
      <c r="C7" s="6" t="str">
        <f>IFERROR(VLOOKUP(A7,'[1]All in'!A:N,12,FALSE),"")</f>
        <v>Percentage of patients aged 18 years and older who were screened for tobacco use one or more times within 24 months AND who received cessation counseling intervention if identified as a tobacco user.</v>
      </c>
      <c r="D7" s="7">
        <f>IFERROR(VLOOKUP(A7,'[1]All in'!A:N,6,FALSE),"")</f>
        <v>226</v>
      </c>
      <c r="E7" s="7" t="str">
        <f>IFERROR(VLOOKUP(A7,'[1]All in'!A:N,8,FALSE),"")</f>
        <v>0028/0028e</v>
      </c>
      <c r="F7" s="7" t="str">
        <f>IFERROR(VLOOKUP(A7,'[1]All in'!A:N,9,FALSE),"")</f>
        <v>CMS138</v>
      </c>
      <c r="G7" s="7" t="str">
        <f>IFERROR(VLOOKUP(A7,'[1]All in'!A:N,13,FALSE),"")</f>
        <v>Process</v>
      </c>
      <c r="H7" s="7" t="str">
        <f>IFERROR(VLOOKUP(A7,'[1]All in'!A:N,14,FALSE),"")</f>
        <v>No</v>
      </c>
    </row>
    <row r="8" spans="1:8" ht="29" x14ac:dyDescent="0.35">
      <c r="A8" s="5">
        <v>40</v>
      </c>
      <c r="B8" s="6" t="str">
        <f>IFERROR(VLOOKUP(A8,'[1]All in'!A:N,11,FALSE),"")</f>
        <v>Breast Cancer Screening</v>
      </c>
      <c r="C8" s="6" t="str">
        <f>IFERROR(VLOOKUP(A8,'[1]All in'!A:N,12,FALSE),"")</f>
        <v>Percentage of women 50-74 years of age who had a mammogram to screen for breast cancer</v>
      </c>
      <c r="D8" s="7">
        <f>IFERROR(VLOOKUP(A8,'[1]All in'!A:N,6,FALSE),"")</f>
        <v>112</v>
      </c>
      <c r="E8" s="7">
        <f>IFERROR(VLOOKUP(A8,'[1]All in'!A:N,8,FALSE),"")</f>
        <v>2372</v>
      </c>
      <c r="F8" s="7" t="str">
        <f>IFERROR(VLOOKUP(A8,'[1]All in'!A:N,9,FALSE),"")</f>
        <v>CMS125</v>
      </c>
      <c r="G8" s="7" t="str">
        <f>IFERROR(VLOOKUP(A8,'[1]All in'!A:N,13,FALSE),"")</f>
        <v>Process</v>
      </c>
      <c r="H8" s="7" t="str">
        <f>IFERROR(VLOOKUP(A8,'[1]All in'!A:N,14,FALSE),"")</f>
        <v>No</v>
      </c>
    </row>
    <row r="9" spans="1:8" ht="87" x14ac:dyDescent="0.35">
      <c r="A9" s="5">
        <v>41</v>
      </c>
      <c r="B9" s="6" t="str">
        <f>IFERROR(VLOOKUP(A9,'[1]All in'!A:N,11,FALSE),"")</f>
        <v>Cervical Cancer Screening</v>
      </c>
      <c r="C9" s="6" t="str">
        <f>IFERROR(VLOOKUP(A9,'[1]All in'!A:N,12,FALSE),"")</f>
        <v xml:space="preserve">	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v>
      </c>
      <c r="D9" s="7">
        <f>IFERROR(VLOOKUP(A9,'[1]All in'!A:N,6,FALSE),"")</f>
        <v>309</v>
      </c>
      <c r="E9" s="7" t="str">
        <f>IFERROR(VLOOKUP(A9,'[1]All in'!A:N,8,FALSE),"")</f>
        <v>0032</v>
      </c>
      <c r="F9" s="7" t="str">
        <f>IFERROR(VLOOKUP(A9,'[1]All in'!A:N,9,FALSE),"")</f>
        <v>CMS124</v>
      </c>
      <c r="G9" s="7" t="str">
        <f>IFERROR(VLOOKUP(A9,'[1]All in'!A:N,13,FALSE),"")</f>
        <v>Process</v>
      </c>
      <c r="H9" s="7" t="str">
        <f>IFERROR(VLOOKUP(A9,'[1]All in'!A:N,14,FALSE),"")</f>
        <v>No</v>
      </c>
    </row>
    <row r="10" spans="1:8" ht="43.5" x14ac:dyDescent="0.35">
      <c r="A10" s="5">
        <v>42</v>
      </c>
      <c r="B10" s="6" t="str">
        <f>IFERROR(VLOOKUP(A10,'[1]All in'!A:N,11,FALSE),"")</f>
        <v>Chlamydia Screening for Women</v>
      </c>
      <c r="C10" s="6" t="str">
        <f>IFERROR(VLOOKUP(A10,'[1]All in'!A:N,12,FALSE),"")</f>
        <v>Percentage of women 16-24 years of age who were identified as sexually active and who had at least one test for chlamydia during the measurement period</v>
      </c>
      <c r="D10" s="7">
        <f>IFERROR(VLOOKUP(A10,'[1]All in'!A:N,6,FALSE),"")</f>
        <v>310</v>
      </c>
      <c r="E10" s="7" t="str">
        <f>IFERROR(VLOOKUP(A10,'[1]All in'!A:N,8,FALSE),"")</f>
        <v>0033</v>
      </c>
      <c r="F10" s="7" t="str">
        <f>IFERROR(VLOOKUP(A10,'[1]All in'!A:N,9,FALSE),"")</f>
        <v>CMS153</v>
      </c>
      <c r="G10" s="7" t="str">
        <f>IFERROR(VLOOKUP(A10,'[1]All in'!A:N,13,FALSE),"")</f>
        <v>Process</v>
      </c>
      <c r="H10" s="7" t="str">
        <f>IFERROR(VLOOKUP(A10,'[1]All in'!A:N,14,FALSE),"")</f>
        <v>No</v>
      </c>
    </row>
    <row r="11" spans="1:8" ht="29" x14ac:dyDescent="0.35">
      <c r="A11" s="5">
        <v>43</v>
      </c>
      <c r="B11" s="6" t="str">
        <f>IFERROR(VLOOKUP(A11,'[1]All in'!A:N,11,FALSE),"")</f>
        <v>Colorectal Cancer Screening</v>
      </c>
      <c r="C11" s="6" t="str">
        <f>IFERROR(VLOOKUP(A11,'[1]All in'!A:N,12,FALSE),"")</f>
        <v>Percentage of adults 50-75 years of age who had appropriate screening for colorectal cancer.</v>
      </c>
      <c r="D11" s="7">
        <f>IFERROR(VLOOKUP(A11,'[1]All in'!A:N,6,FALSE),"")</f>
        <v>113</v>
      </c>
      <c r="E11" s="7" t="str">
        <f>IFERROR(VLOOKUP(A11,'[1]All in'!A:N,8,FALSE),"")</f>
        <v>0034</v>
      </c>
      <c r="F11" s="7" t="str">
        <f>IFERROR(VLOOKUP(A11,'[1]All in'!A:N,9,FALSE),"")</f>
        <v>CMS130</v>
      </c>
      <c r="G11" s="7" t="str">
        <f>IFERROR(VLOOKUP(A11,'[1]All in'!A:N,13,FALSE),"")</f>
        <v>Process</v>
      </c>
      <c r="H11" s="7" t="str">
        <f>IFERROR(VLOOKUP(A11,'[1]All in'!A:N,14,FALSE),"")</f>
        <v>No</v>
      </c>
    </row>
    <row r="12" spans="1:8" ht="58" x14ac:dyDescent="0.35">
      <c r="A12" s="5">
        <v>44</v>
      </c>
      <c r="B12" s="6" t="str">
        <f>IFERROR(VLOOKUP(A12,'[1]All in'!A:N,11,FALSE),"")</f>
        <v>Use of Appropriate Medications for Asthma</v>
      </c>
      <c r="C12" s="6" t="str">
        <f>IFERROR(VLOOKUP(A12,'[1]All in'!A:N,12,FALSE),"")</f>
        <v>Percentage of patients 5-64 years of age who were identified as having persistent asthma and were appropriately ordered medication during the measurement period</v>
      </c>
      <c r="D12" s="7">
        <f>IFERROR(VLOOKUP(A12,'[1]All in'!A:N,6,FALSE),"")</f>
        <v>0</v>
      </c>
      <c r="E12" s="7" t="str">
        <f>IFERROR(VLOOKUP(A12,'[1]All in'!A:N,8,FALSE),"")</f>
        <v>N/A</v>
      </c>
      <c r="F12" s="7" t="str">
        <f>IFERROR(VLOOKUP(A12,'[1]All in'!A:N,9,FALSE),"")</f>
        <v>N/A</v>
      </c>
      <c r="G12" s="7" t="str">
        <f>IFERROR(VLOOKUP(A12,'[1]All in'!A:N,13,FALSE),"")</f>
        <v>Process</v>
      </c>
      <c r="H12" s="7" t="str">
        <f>IFERROR(VLOOKUP(A12,'[1]All in'!A:N,14,FALSE),"")</f>
        <v>No</v>
      </c>
    </row>
    <row r="13" spans="1:8" ht="116" x14ac:dyDescent="0.35">
      <c r="A13" s="5">
        <v>45</v>
      </c>
      <c r="B13" s="6" t="str">
        <f>IFERROR(VLOOKUP(A13,'[1]All in'!A:N,11,FALSE),"")</f>
        <v>Childhood Immunization Status</v>
      </c>
      <c r="C13" s="6" t="str">
        <f>IFERROR(VLOOKUP(A13,'[1]All in'!A:N,12,FALSE),"")</f>
        <v xml:space="preserve">	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v>
      </c>
      <c r="D13" s="7">
        <f>IFERROR(VLOOKUP(A13,'[1]All in'!A:N,6,FALSE),"")</f>
        <v>240</v>
      </c>
      <c r="E13" s="7" t="str">
        <f>IFERROR(VLOOKUP(A13,'[1]All in'!A:N,8,FALSE),"")</f>
        <v>0038</v>
      </c>
      <c r="F13" s="7" t="str">
        <f>IFERROR(VLOOKUP(A13,'[1]All in'!A:N,9,FALSE),"")</f>
        <v>CMS177</v>
      </c>
      <c r="G13" s="7" t="str">
        <f>IFERROR(VLOOKUP(A13,'[1]All in'!A:N,13,FALSE),"")</f>
        <v>Process</v>
      </c>
      <c r="H13" s="7" t="str">
        <f>IFERROR(VLOOKUP(A13,'[1]All in'!A:N,14,FALSE),"")</f>
        <v>No</v>
      </c>
    </row>
    <row r="14" spans="1:8" ht="58" x14ac:dyDescent="0.35">
      <c r="A14" s="5">
        <v>46</v>
      </c>
      <c r="B14" s="6" t="str">
        <f>IFERROR(VLOOKUP(A14,'[1]All in'!A:N,11,FALSE),"")</f>
        <v>Preventive Care and Screening: Influenza Immunization</v>
      </c>
      <c r="C14" s="6" t="str">
        <f>IFERROR(VLOOKUP(A14,'[1]All in'!A:N,12,FALSE),"")</f>
        <v>Percentage of patients aged 6 months and older seen for a visit between October 1 and March 31 who received an influenza immunization OR who reported previous receipt of an influenza immunization.</v>
      </c>
      <c r="D14" s="7">
        <f>IFERROR(VLOOKUP(A14,'[1]All in'!A:N,6,FALSE),"")</f>
        <v>110</v>
      </c>
      <c r="E14" s="7" t="str">
        <f>IFERROR(VLOOKUP(A14,'[1]All in'!A:N,8,FALSE),"")</f>
        <v>0041/0041e</v>
      </c>
      <c r="F14" s="7" t="str">
        <f>IFERROR(VLOOKUP(A14,'[1]All in'!A:N,9,FALSE),"")</f>
        <v>CMS147</v>
      </c>
      <c r="G14" s="7" t="str">
        <f>IFERROR(VLOOKUP(A14,'[1]All in'!A:N,13,FALSE),"")</f>
        <v>Process</v>
      </c>
      <c r="H14" s="7" t="str">
        <f>IFERROR(VLOOKUP(A14,'[1]All in'!A:N,14,FALSE),"")</f>
        <v>No</v>
      </c>
    </row>
    <row r="15" spans="1:8" ht="29" x14ac:dyDescent="0.35">
      <c r="A15" s="5">
        <v>47</v>
      </c>
      <c r="B15" s="6" t="str">
        <f>IFERROR(VLOOKUP(A15,'[1]All in'!A:N,11,FALSE),"")</f>
        <v>Pneumococcal Vaccination Status for Older Adults</v>
      </c>
      <c r="C15" s="6" t="str">
        <f>IFERROR(VLOOKUP(A15,'[1]All in'!A:N,12,FALSE),"")</f>
        <v>Percentage of patients 65 years of age and older who have ever received a pneumococcal vaccine</v>
      </c>
      <c r="D15" s="7">
        <f>IFERROR(VLOOKUP(A15,'[1]All in'!A:N,6,FALSE),"")</f>
        <v>111</v>
      </c>
      <c r="E15" s="7" t="str">
        <f>IFERROR(VLOOKUP(A15,'[1]All in'!A:N,8,FALSE),"")</f>
        <v>N/A</v>
      </c>
      <c r="F15" s="7" t="str">
        <f>IFERROR(VLOOKUP(A15,'[1]All in'!A:N,9,FALSE),"")</f>
        <v>CMS127</v>
      </c>
      <c r="G15" s="7" t="str">
        <f>IFERROR(VLOOKUP(A15,'[1]All in'!A:N,13,FALSE),"")</f>
        <v>Process</v>
      </c>
      <c r="H15" s="7" t="str">
        <f>IFERROR(VLOOKUP(A15,'[1]All in'!A:N,14,FALSE),"")</f>
        <v>No</v>
      </c>
    </row>
    <row r="16" spans="1:8" ht="58" x14ac:dyDescent="0.35">
      <c r="A16" s="5">
        <v>48</v>
      </c>
      <c r="B16" s="6" t="str">
        <f>IFERROR(VLOOKUP(A16,'[1]All in'!A:N,11,FALSE),"")</f>
        <v>Use of Imaging Studies for Low Back Pain</v>
      </c>
      <c r="C16" s="6" t="str">
        <f>IFERROR(VLOOKUP(A16,'[1]All in'!A:N,12,FALSE),"")</f>
        <v>Percentage of patients 18-50 years of age with a diagnosis of low back pain who did not have an imaging study (plain X-ray, MRI, CT scan) within 28 days of the diagnosis.</v>
      </c>
      <c r="D16" s="7">
        <f>IFERROR(VLOOKUP(A16,'[1]All in'!A:N,6,FALSE),"")</f>
        <v>0</v>
      </c>
      <c r="E16" s="7" t="str">
        <f>IFERROR(VLOOKUP(A16,'[1]All in'!A:N,8,FALSE),"")</f>
        <v>N/A</v>
      </c>
      <c r="F16" s="7" t="str">
        <f>IFERROR(VLOOKUP(A16,'[1]All in'!A:N,9,FALSE),"")</f>
        <v>N/A</v>
      </c>
      <c r="G16" s="7" t="str">
        <f>IFERROR(VLOOKUP(A16,'[1]All in'!A:N,13,FALSE),"")</f>
        <v>Process</v>
      </c>
      <c r="H16" s="7" t="str">
        <f>IFERROR(VLOOKUP(A16,'[1]All in'!A:N,14,FALSE),"")</f>
        <v>Yes</v>
      </c>
    </row>
    <row r="17" spans="1:8" ht="72.5" x14ac:dyDescent="0.35">
      <c r="A17" s="5">
        <v>49</v>
      </c>
      <c r="B17" s="6" t="str">
        <f>IFERROR(VLOOKUP(A17,'[1]All in'!A:N,11,FALSE),"")</f>
        <v>Diabetes: Eye Exam</v>
      </c>
      <c r="C17" s="6" t="str">
        <f>IFERROR(VLOOKUP(A17,'[1]All in'!A:N,12,FALSE),"")</f>
        <v>Percentage of patients 18-75 years of age with diabetes who had a retinal or dilated eye exam by an eye care professional during the measurement period or a negative retinal exam (no evidence of retinopathy) in the 12 months prior to the measurement period</v>
      </c>
      <c r="D17" s="7">
        <f>IFERROR(VLOOKUP(A17,'[1]All in'!A:N,6,FALSE),"")</f>
        <v>117</v>
      </c>
      <c r="E17" s="7" t="str">
        <f>IFERROR(VLOOKUP(A17,'[1]All in'!A:N,8,FALSE),"")</f>
        <v>0055</v>
      </c>
      <c r="F17" s="7" t="str">
        <f>IFERROR(VLOOKUP(A17,'[1]All in'!A:N,9,FALSE),"")</f>
        <v>CMS131</v>
      </c>
      <c r="G17" s="7" t="str">
        <f>IFERROR(VLOOKUP(A17,'[1]All in'!A:N,13,FALSE),"")</f>
        <v>Process</v>
      </c>
      <c r="H17" s="7" t="str">
        <f>IFERROR(VLOOKUP(A17,'[1]All in'!A:N,14,FALSE),"")</f>
        <v>No</v>
      </c>
    </row>
    <row r="18" spans="1:8" ht="58" x14ac:dyDescent="0.35">
      <c r="A18" s="5">
        <v>50</v>
      </c>
      <c r="B18" s="6" t="str">
        <f>IFERROR(VLOOKUP(A18,'[1]All in'!A:N,11,FALSE),"")</f>
        <v>Diabetes: Foot Exam</v>
      </c>
      <c r="C18" s="6" t="str">
        <f>IFERROR(VLOOKUP(A18,'[1]All in'!A:N,12,FALSE),"")</f>
        <v>The percentage of patients 18-75 years of age with diabetes (type 1 and type 2) who received a foot exam (visual inspection and sensory exam with mono filament and a pulse exam) during the measurement year</v>
      </c>
      <c r="D18" s="7">
        <f>IFERROR(VLOOKUP(A18,'[1]All in'!A:N,6,FALSE),"")</f>
        <v>163</v>
      </c>
      <c r="E18" s="7" t="str">
        <f>IFERROR(VLOOKUP(A18,'[1]All in'!A:N,8,FALSE),"")</f>
        <v>0056</v>
      </c>
      <c r="F18" s="7" t="str">
        <f>IFERROR(VLOOKUP(A18,'[1]All in'!A:N,9,FALSE),"")</f>
        <v>CMS123</v>
      </c>
      <c r="G18" s="7" t="str">
        <f>IFERROR(VLOOKUP(A18,'[1]All in'!A:N,13,FALSE),"")</f>
        <v>Process</v>
      </c>
      <c r="H18" s="7" t="str">
        <f>IFERROR(VLOOKUP(A18,'[1]All in'!A:N,14,FALSE),"")</f>
        <v>No</v>
      </c>
    </row>
    <row r="19" spans="1:8" ht="43.5" x14ac:dyDescent="0.35">
      <c r="A19" s="5">
        <v>51</v>
      </c>
      <c r="B19" s="6" t="str">
        <f>IFERROR(VLOOKUP(A19,'[1]All in'!A:N,11,FALSE),"")</f>
        <v>Diabetes: Hemoglobin A1c (HbA1c) Poor Control (&gt; 9%)</v>
      </c>
      <c r="C19" s="6" t="str">
        <f>IFERROR(VLOOKUP(A19,'[1]All in'!A:N,12,FALSE),"")</f>
        <v>Percentage of patients 18-75 years of age with diabetes who had hemoglobin A1c &gt; 9.0% during the measurement period.</v>
      </c>
      <c r="D19" s="7">
        <f>IFERROR(VLOOKUP(A19,'[1]All in'!A:N,6,FALSE),"")</f>
        <v>1</v>
      </c>
      <c r="E19" s="7" t="str">
        <f>IFERROR(VLOOKUP(A19,'[1]All in'!A:N,8,FALSE),"")</f>
        <v>0059</v>
      </c>
      <c r="F19" s="7" t="str">
        <f>IFERROR(VLOOKUP(A19,'[1]All in'!A:N,9,FALSE),"")</f>
        <v>CMS122</v>
      </c>
      <c r="G19" s="7" t="str">
        <f>IFERROR(VLOOKUP(A19,'[1]All in'!A:N,13,FALSE),"")</f>
        <v>Outcome</v>
      </c>
      <c r="H19" s="7" t="str">
        <f>IFERROR(VLOOKUP(A19,'[1]All in'!A:N,14,FALSE),"")</f>
        <v>Yes</v>
      </c>
    </row>
    <row r="20" spans="1:8" ht="58" x14ac:dyDescent="0.35">
      <c r="A20" s="5">
        <v>53</v>
      </c>
      <c r="B20" s="6" t="str">
        <f>IFERROR(VLOOKUP(A20,'[1]All in'!A:N,11,FALSE),"")</f>
        <v>Diabetes: Medical Attention for Nephropathy</v>
      </c>
      <c r="C20" s="6" t="str">
        <f>IFERROR(VLOOKUP(A20,'[1]All in'!A:N,12,FALSE),"")</f>
        <v>The percentage of patients 18-75 years of age with diabetes who had a nephropathy screening test or evidence of nephropathy during the measurement period.</v>
      </c>
      <c r="D20" s="7">
        <f>IFERROR(VLOOKUP(A20,'[1]All in'!A:N,6,FALSE),"")</f>
        <v>119</v>
      </c>
      <c r="E20" s="7" t="str">
        <f>IFERROR(VLOOKUP(A20,'[1]All in'!A:N,8,FALSE),"")</f>
        <v>0062</v>
      </c>
      <c r="F20" s="7" t="str">
        <f>IFERROR(VLOOKUP(A20,'[1]All in'!A:N,9,FALSE),"")</f>
        <v>CMS134</v>
      </c>
      <c r="G20" s="7" t="str">
        <f>IFERROR(VLOOKUP(A20,'[1]All in'!A:N,13,FALSE),"")</f>
        <v>Process</v>
      </c>
      <c r="H20" s="7" t="str">
        <f>IFERROR(VLOOKUP(A20,'[1]All in'!A:N,14,FALSE),"")</f>
        <v>No</v>
      </c>
    </row>
    <row r="21" spans="1:8" ht="43.5" x14ac:dyDescent="0.35">
      <c r="A21" s="5">
        <v>54</v>
      </c>
      <c r="B21" s="6" t="str">
        <f>IFERROR(VLOOKUP(A21,'[1]All in'!A:N,11,FALSE),"")</f>
        <v>Diabetes: Low Density Lipoprotein (LDL-C) Control (&lt; 100 mg/dL)</v>
      </c>
      <c r="C21" s="6" t="str">
        <f>IFERROR(VLOOKUP(A21,'[1]All in'!A:N,12,FALSE),"")</f>
        <v>Percentage of patients 18-75 years of age with diabetes whose LDL-C was adequately controlled (&lt;100 mg/dL) during the measurement period.</v>
      </c>
      <c r="D21" s="7">
        <f>IFERROR(VLOOKUP(A21,'[1]All in'!A:N,6,FALSE),"")</f>
        <v>0</v>
      </c>
      <c r="E21" s="7" t="str">
        <f>IFERROR(VLOOKUP(A21,'[1]All in'!A:N,8,FALSE),"")</f>
        <v>N/A</v>
      </c>
      <c r="F21" s="7" t="str">
        <f>IFERROR(VLOOKUP(A21,'[1]All in'!A:N,9,FALSE),"")</f>
        <v>N/A</v>
      </c>
      <c r="G21" s="7" t="str">
        <f>IFERROR(VLOOKUP(A21,'[1]All in'!A:N,13,FALSE),"")</f>
        <v>Outcome</v>
      </c>
      <c r="H21" s="7" t="str">
        <f>IFERROR(VLOOKUP(A21,'[1]All in'!A:N,14,FALSE),"")</f>
        <v>No</v>
      </c>
    </row>
    <row r="22" spans="1:8" ht="145" x14ac:dyDescent="0.35">
      <c r="A22" s="5">
        <v>55</v>
      </c>
      <c r="B22" s="6" t="str">
        <f>IFERROR(VLOOKUP(A22,'[1]All in'!A:N,11,FALSE),"")</f>
        <v>Ischemic Vascular Disease (IVD): Use of Aspirin or Another Antiplatelet</v>
      </c>
      <c r="C22" s="6" t="str">
        <f>IFERROR(VLOOKUP(A22,'[1]All in'!A:N,12,FALSE),"")</f>
        <v xml:space="preserve">	The percentage of patients 18 years of age and older who were discharged from an inpatient setting with an acute myocardial infarction (AMI), coronary artery bypass graft (CABG) or percutaneous coronary intervention (PCI) during the 12 months prior to the measurement year, or who had a diagnosis of ischemic vascular disease (IVD) during the measurement year and the year prior to the measurement year and who had documentation of routine use of aspirin or another antiplatelet during the measurement year.</v>
      </c>
      <c r="D22" s="7">
        <f>IFERROR(VLOOKUP(A22,'[1]All in'!A:N,6,FALSE),"")</f>
        <v>204</v>
      </c>
      <c r="E22" s="7" t="str">
        <f>IFERROR(VLOOKUP(A22,'[1]All in'!A:N,8,FALSE),"")</f>
        <v>0068</v>
      </c>
      <c r="F22" s="7" t="str">
        <f>IFERROR(VLOOKUP(A22,'[1]All in'!A:N,9,FALSE),"")</f>
        <v>CMS164</v>
      </c>
      <c r="G22" s="7" t="str">
        <f>IFERROR(VLOOKUP(A22,'[1]All in'!A:N,13,FALSE),"")</f>
        <v>Process</v>
      </c>
      <c r="H22" s="7" t="str">
        <f>IFERROR(VLOOKUP(A22,'[1]All in'!A:N,14,FALSE),"")</f>
        <v>No</v>
      </c>
    </row>
    <row r="23" spans="1:8" ht="58" x14ac:dyDescent="0.35">
      <c r="A23" s="5">
        <v>56</v>
      </c>
      <c r="B23" s="6" t="str">
        <f>IFERROR(VLOOKUP(A23,'[1]All in'!A:N,11,FALSE),"")</f>
        <v>Appropriate Treatment for Children with Upper Respiratory Infection (URI)</v>
      </c>
      <c r="C23" s="6" t="str">
        <f>IFERROR(VLOOKUP(A23,'[1]All in'!A:N,12,FALSE),"")</f>
        <v>Percentage of children 3 months-18 years of age who were diagnosed with upper respiratory infection (URI) and were not dispensed an antibiotic prescription on or three days after the episode.</v>
      </c>
      <c r="D23" s="7">
        <f>IFERROR(VLOOKUP(A23,'[1]All in'!A:N,6,FALSE),"")</f>
        <v>65</v>
      </c>
      <c r="E23" s="7" t="str">
        <f>IFERROR(VLOOKUP(A23,'[1]All in'!A:N,8,FALSE),"")</f>
        <v>0069</v>
      </c>
      <c r="F23" s="7" t="str">
        <f>IFERROR(VLOOKUP(A23,'[1]All in'!A:N,9,FALSE),"")</f>
        <v>CMS154</v>
      </c>
      <c r="G23" s="7" t="str">
        <f>IFERROR(VLOOKUP(A23,'[1]All in'!A:N,13,FALSE),"")</f>
        <v>Process</v>
      </c>
      <c r="H23" s="7" t="str">
        <f>IFERROR(VLOOKUP(A23,'[1]All in'!A:N,14,FALSE),"")</f>
        <v>Yes</v>
      </c>
    </row>
    <row r="24" spans="1:8" ht="72.5" x14ac:dyDescent="0.35">
      <c r="A24" s="5">
        <v>57</v>
      </c>
      <c r="B24" s="6" t="str">
        <f>IFERROR(VLOOKUP(A24,'[1]All in'!A:N,11,FALSE),"")</f>
        <v>Coronary Artery Disease (CAD): Beta-Blocker Therapy-Prior Myocardial Infarction (MI) or Left Ventricular Systolic Dysfunction (LVEF &lt;40%)</v>
      </c>
      <c r="C24" s="6" t="str">
        <f>IFERROR(VLOOKUP(A24,'[1]All in'!A:N,12,FALSE),"")</f>
        <v>Percentage of patients aged 18 years and older with a diagnosis of coronary artery disease seen within a 12 month period who also have a prior MI or a current or prior LVEF &lt;40% who were prescribed beta-blocker therapy.</v>
      </c>
      <c r="D24" s="7">
        <f>IFERROR(VLOOKUP(A24,'[1]All in'!A:N,6,FALSE),"")</f>
        <v>7</v>
      </c>
      <c r="E24" s="7" t="str">
        <f>IFERROR(VLOOKUP(A24,'[1]All in'!A:N,8,FALSE),"")</f>
        <v>0070/0070e</v>
      </c>
      <c r="F24" s="7" t="str">
        <f>IFERROR(VLOOKUP(A24,'[1]All in'!A:N,9,FALSE),"")</f>
        <v>CMS145</v>
      </c>
      <c r="G24" s="7" t="str">
        <f>IFERROR(VLOOKUP(A24,'[1]All in'!A:N,13,FALSE),"")</f>
        <v>Process</v>
      </c>
      <c r="H24" s="7" t="str">
        <f>IFERROR(VLOOKUP(A24,'[1]All in'!A:N,14,FALSE),"")</f>
        <v>No</v>
      </c>
    </row>
    <row r="25" spans="1:8" ht="145" x14ac:dyDescent="0.35">
      <c r="A25" s="5">
        <v>58</v>
      </c>
      <c r="B25" s="6" t="str">
        <f>IFERROR(VLOOKUP(A25,'[1]All in'!A:N,11,FALSE),"")</f>
        <v>Ischemic Vascular Disease (IVD): Complete Lipid Profile and LDL-C Control (&lt;100 mg/dL)</v>
      </c>
      <c r="C25" s="6" t="str">
        <f>IFERROR(VLOOKUP(A25,'[1]All in'!A:N,12,FALSE),"")</f>
        <v xml:space="preserve">	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each of the following during the measurement period: a complete lipid profile and LDL-C was adequately controlled (&lt; 100 mg/dL).</v>
      </c>
      <c r="D25" s="7">
        <f>IFERROR(VLOOKUP(A25,'[1]All in'!A:N,6,FALSE),"")</f>
        <v>0</v>
      </c>
      <c r="E25" s="7" t="str">
        <f>IFERROR(VLOOKUP(A25,'[1]All in'!A:N,8,FALSE),"")</f>
        <v>N/A</v>
      </c>
      <c r="F25" s="7" t="str">
        <f>IFERROR(VLOOKUP(A25,'[1]All in'!A:N,9,FALSE),"")</f>
        <v>N/A</v>
      </c>
      <c r="G25" s="7" t="str">
        <f>IFERROR(VLOOKUP(A25,'[1]All in'!A:N,13,FALSE),"")</f>
        <v>Process</v>
      </c>
      <c r="H25" s="7" t="str">
        <f>IFERROR(VLOOKUP(A25,'[1]All in'!A:N,14,FALSE),"")</f>
        <v>No</v>
      </c>
    </row>
    <row r="26" spans="1:8" ht="87" x14ac:dyDescent="0.35">
      <c r="A26" s="5">
        <v>59</v>
      </c>
      <c r="B26" s="6" t="str">
        <f>IFERROR(VLOOKUP(A26,'[1]All in'!A:N,11,FALSE),"")</f>
        <v>Heart Failure (HF): Angiotensin-Converting Enzyme (ACE) Inhibitor or Angiotensin Receptor Blocker (ARB) Therapy for Left Ventricular Systolic Dysfunction (LVSD)</v>
      </c>
      <c r="C26" s="6" t="str">
        <f>IFERROR(VLOOKUP(A26,'[1]All in'!A:N,12,FALSE),"")</f>
        <v>Percentage of patients aged 18 years and older with a diagnosis of heart failure (HF) with a current or prior left ventricular ejection fraction (LVEF) &lt; 40% who were prescribed ACE inhibitor or ARB therapy either within a 12-month period when seen in the outpatient setting OR at each hospital discharge</v>
      </c>
      <c r="D26" s="7">
        <f>IFERROR(VLOOKUP(A26,'[1]All in'!A:N,6,FALSE),"")</f>
        <v>5</v>
      </c>
      <c r="E26" s="7" t="str">
        <f>IFERROR(VLOOKUP(A26,'[1]All in'!A:N,8,FALSE),"")</f>
        <v>0081/0081e</v>
      </c>
      <c r="F26" s="7" t="str">
        <f>IFERROR(VLOOKUP(A26,'[1]All in'!A:N,9,FALSE),"")</f>
        <v>CMS135</v>
      </c>
      <c r="G26" s="7" t="str">
        <f>IFERROR(VLOOKUP(A26,'[1]All in'!A:N,13,FALSE),"")</f>
        <v>Process</v>
      </c>
      <c r="H26" s="7" t="str">
        <f>IFERROR(VLOOKUP(A26,'[1]All in'!A:N,14,FALSE),"")</f>
        <v>No</v>
      </c>
    </row>
    <row r="27" spans="1:8" ht="87" x14ac:dyDescent="0.35">
      <c r="A27" s="5">
        <v>60</v>
      </c>
      <c r="B27" s="6" t="str">
        <f>IFERROR(VLOOKUP(A27,'[1]All in'!A:N,11,FALSE),"")</f>
        <v>Heart Failure (HF): Beta-Blocker Therapy for Left Ventricular Systolic Dysfunction (LVSD)</v>
      </c>
      <c r="C27" s="6" t="str">
        <f>IFERROR(VLOOKUP(A27,'[1]All in'!A:N,12,FALSE),"")</f>
        <v>Percentage of patients aged 18 years and older with a diagnosis of heart failure (HF) with a current or prior left ventricular ejection fraction (LVEF) &lt; 40% who were prescribed beta-blocker therapy either within a 12 month period when seen in the outpatient setting OR at each hospital discharge</v>
      </c>
      <c r="D27" s="7">
        <f>IFERROR(VLOOKUP(A27,'[1]All in'!A:N,6,FALSE),"")</f>
        <v>8</v>
      </c>
      <c r="E27" s="7" t="str">
        <f>IFERROR(VLOOKUP(A27,'[1]All in'!A:N,8,FALSE),"")</f>
        <v>0083/0083e</v>
      </c>
      <c r="F27" s="7" t="str">
        <f>IFERROR(VLOOKUP(A27,'[1]All in'!A:N,9,FALSE),"")</f>
        <v>CMS144</v>
      </c>
      <c r="G27" s="7" t="str">
        <f>IFERROR(VLOOKUP(A27,'[1]All in'!A:N,13,FALSE),"")</f>
        <v>Process</v>
      </c>
      <c r="H27" s="7" t="str">
        <f>IFERROR(VLOOKUP(A27,'[1]All in'!A:N,14,FALSE),"")</f>
        <v>No</v>
      </c>
    </row>
    <row r="28" spans="1:8" ht="43.5" x14ac:dyDescent="0.35">
      <c r="A28" s="5">
        <v>61</v>
      </c>
      <c r="B28" s="6" t="str">
        <f>IFERROR(VLOOKUP(A28,'[1]All in'!A:N,11,FALSE),"")</f>
        <v>Falls: Screening for Future Fall Risk</v>
      </c>
      <c r="C28" s="6" t="str">
        <f>IFERROR(VLOOKUP(A28,'[1]All in'!A:N,12,FALSE),"")</f>
        <v>Percentage of patients 65 years of age and older who were screened for future fall risk during the measurement period</v>
      </c>
      <c r="D28" s="7">
        <f>IFERROR(VLOOKUP(A28,'[1]All in'!A:N,6,FALSE),"")</f>
        <v>318</v>
      </c>
      <c r="E28" s="7" t="str">
        <f>IFERROR(VLOOKUP(A28,'[1]All in'!A:N,8,FALSE),"")</f>
        <v>0101</v>
      </c>
      <c r="F28" s="7" t="str">
        <f>IFERROR(VLOOKUP(A28,'[1]All in'!A:N,9,FALSE),"")</f>
        <v>CMS139</v>
      </c>
      <c r="G28" s="7" t="str">
        <f>IFERROR(VLOOKUP(A28,'[1]All in'!A:N,13,FALSE),"")</f>
        <v>Process</v>
      </c>
      <c r="H28" s="7" t="str">
        <f>IFERROR(VLOOKUP(A28,'[1]All in'!A:N,14,FALSE),"")</f>
        <v>Yes</v>
      </c>
    </row>
    <row r="29" spans="1:8" ht="87" x14ac:dyDescent="0.35">
      <c r="A29" s="5">
        <v>64</v>
      </c>
      <c r="B29" s="6" t="str">
        <f>IFERROR(VLOOKUP(A29,'[1]All in'!A:N,11,FALSE),"")</f>
        <v>ADHD: Follow-Up Care for Children Prescribed Attention-Deficit/Hyperactivity Disorder (ADHD) Medication</v>
      </c>
      <c r="C29" s="6" t="str">
        <f>IFERROR(VLOOKUP(A29,'[1]All in'!A:N,12,FALSE),"")</f>
        <v>Percentage of children 6-12 years of age and newly dispensed a medication for attention-deficit/hyperactivity disorder (ADHD) who had appropriate follow-up care.  Two rates are reported.   a. Percentage of children who had one follow-up visit with a pract</v>
      </c>
      <c r="D29" s="7">
        <f>IFERROR(VLOOKUP(A29,'[1]All in'!A:N,6,FALSE),"")</f>
        <v>366</v>
      </c>
      <c r="E29" s="7" t="str">
        <f>IFERROR(VLOOKUP(A29,'[1]All in'!A:N,8,FALSE),"")</f>
        <v>0108</v>
      </c>
      <c r="F29" s="7" t="str">
        <f>IFERROR(VLOOKUP(A29,'[1]All in'!A:N,9,FALSE),"")</f>
        <v>CMS136</v>
      </c>
      <c r="G29" s="7" t="str">
        <f>IFERROR(VLOOKUP(A29,'[1]All in'!A:N,13,FALSE),"")</f>
        <v>Process</v>
      </c>
      <c r="H29" s="7" t="str">
        <f>IFERROR(VLOOKUP(A29,'[1]All in'!A:N,14,FALSE),"")</f>
        <v>No</v>
      </c>
    </row>
    <row r="30" spans="1:8" ht="101.5" x14ac:dyDescent="0.35">
      <c r="A30" s="5" t="s">
        <v>8</v>
      </c>
      <c r="B30" s="6" t="str">
        <f>IFERROR(VLOOKUP(A30,'[1]All in'!A:N,11,FALSE),"")</f>
        <v>ADHD: Follow-Up Care for Children Prescribed Attention- Deficit/Hyperactivity Disorder (ADHD) Medication</v>
      </c>
      <c r="C30" s="6" t="str">
        <f>IFERROR(VLOOKUP(A30,'[1]All in'!A:N,12,FALSE),"")</f>
        <v>Percentage of children 6-12 years of age and newly dispensed a medication for attention deficit/hyperactivity disorder (ADHD) who had appropriate follow-up care and who had one follow up visit with a practitioner with prescribing authority during the 30-Day Initiation
Phase.</v>
      </c>
      <c r="D30" s="7">
        <f>IFERROR(VLOOKUP(A30,'[1]All in'!A:N,6,FALSE),"")</f>
        <v>366</v>
      </c>
      <c r="E30" s="7">
        <f>IFERROR(VLOOKUP(A30,'[1]All in'!A:N,8,FALSE),"")</f>
        <v>108</v>
      </c>
      <c r="F30" s="7">
        <f>IFERROR(VLOOKUP(A30,'[1]All in'!A:N,9,FALSE),"")</f>
        <v>0</v>
      </c>
      <c r="G30" s="7" t="str">
        <f>IFERROR(VLOOKUP(A30,'[1]All in'!A:N,13,FALSE),"")</f>
        <v>Process</v>
      </c>
      <c r="H30" s="7" t="str">
        <f>IFERROR(VLOOKUP(A30,'[1]All in'!A:N,14,FALSE),"")</f>
        <v>No</v>
      </c>
    </row>
    <row r="31" spans="1:8" ht="87" x14ac:dyDescent="0.35">
      <c r="A31" s="5" t="s">
        <v>9</v>
      </c>
      <c r="B31" s="6" t="str">
        <f>IFERROR(VLOOKUP(A31,'[1]All in'!A:N,11,FALSE),"")</f>
        <v>ADHD: Follow-Up Care for Children Prescribed Attention- Deficit/Hyperactivity Disorder (ADHD) Medication</v>
      </c>
      <c r="C31" s="6" t="str">
        <f>IFERROR(VLOOKUP(A31,'[1]All in'!A:N,12,FALSE),"")</f>
        <v>Percentage of children 6-12 years of age who remained on ADHD medication for at least 210 days and who, in addition to the visit in the Initiation Phase, had at least two additional follow-up visits with a
practitioner within 270 days (9 months) after the Initiation Phase ended.</v>
      </c>
      <c r="D31" s="7">
        <f>IFERROR(VLOOKUP(A31,'[1]All in'!A:N,6,FALSE),"")</f>
        <v>366</v>
      </c>
      <c r="E31" s="7">
        <f>IFERROR(VLOOKUP(A31,'[1]All in'!A:N,8,FALSE),"")</f>
        <v>108</v>
      </c>
      <c r="F31" s="7">
        <f>IFERROR(VLOOKUP(A31,'[1]All in'!A:N,9,FALSE),"")</f>
        <v>0</v>
      </c>
      <c r="G31" s="7" t="str">
        <f>IFERROR(VLOOKUP(A31,'[1]All in'!A:N,13,FALSE),"")</f>
        <v>Process</v>
      </c>
      <c r="H31" s="7" t="str">
        <f>IFERROR(VLOOKUP(A31,'[1]All in'!A:N,14,FALSE),"")</f>
        <v>No</v>
      </c>
    </row>
    <row r="32" spans="1:8" ht="72.5" x14ac:dyDescent="0.35">
      <c r="A32" s="5">
        <v>65</v>
      </c>
      <c r="B32" s="6" t="str">
        <f>IFERROR(VLOOKUP(A32,'[1]All in'!A:N,11,FALSE),"")</f>
        <v>Preventive Care and Screening: Screening for Depression and Follow-Up Plan</v>
      </c>
      <c r="C32" s="6" t="str">
        <f>IFERROR(VLOOKUP(A32,'[1]All in'!A:N,12,FALSE),"")</f>
        <v>Percentage of patients aged 12 years and older screened for depression on the date of the encounter using an age appropriate standardized depression screening tool AND if positive, a follow-up plan is documented on the date of the positive screen.</v>
      </c>
      <c r="D32" s="7">
        <f>IFERROR(VLOOKUP(A32,'[1]All in'!A:N,6,FALSE),"")</f>
        <v>134</v>
      </c>
      <c r="E32" s="7" t="str">
        <f>IFERROR(VLOOKUP(A32,'[1]All in'!A:N,8,FALSE),"")</f>
        <v>0418/0418e</v>
      </c>
      <c r="F32" s="7" t="str">
        <f>IFERROR(VLOOKUP(A32,'[1]All in'!A:N,9,FALSE),"")</f>
        <v>CMS2</v>
      </c>
      <c r="G32" s="7" t="str">
        <f>IFERROR(VLOOKUP(A32,'[1]All in'!A:N,13,FALSE),"")</f>
        <v>Process</v>
      </c>
      <c r="H32" s="7" t="str">
        <f>IFERROR(VLOOKUP(A32,'[1]All in'!A:N,14,FALSE),"")</f>
        <v>No</v>
      </c>
    </row>
    <row r="33" spans="1:8" ht="130.5" x14ac:dyDescent="0.35">
      <c r="A33" s="5">
        <v>66</v>
      </c>
      <c r="B33" s="6" t="str">
        <f>IFERROR(VLOOKUP(A33,'[1]All in'!A:N,11,FALSE),"")</f>
        <v>Documentation of Current Medications in the Medical Record</v>
      </c>
      <c r="C33" s="6" t="str">
        <f>IFERROR(VLOOKUP(A33,'[1]All in'!A:N,12,FALSE),"")</f>
        <v>Percentage of visits for patients aged 18 years and older for which the eligible professional or eligible clinician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administrationroute of administration.</v>
      </c>
      <c r="D33" s="7">
        <f>IFERROR(VLOOKUP(A33,'[1]All in'!A:N,6,FALSE),"")</f>
        <v>130</v>
      </c>
      <c r="E33" s="7" t="str">
        <f>IFERROR(VLOOKUP(A33,'[1]All in'!A:N,8,FALSE),"")</f>
        <v>0419e</v>
      </c>
      <c r="F33" s="7" t="str">
        <f>IFERROR(VLOOKUP(A33,'[1]All in'!A:N,9,FALSE),"")</f>
        <v>CMS68</v>
      </c>
      <c r="G33" s="7" t="str">
        <f>IFERROR(VLOOKUP(A33,'[1]All in'!A:N,13,FALSE),"")</f>
        <v>Process</v>
      </c>
      <c r="H33" s="7" t="str">
        <f>IFERROR(VLOOKUP(A33,'[1]All in'!A:N,14,FALSE),"")</f>
        <v>Yes</v>
      </c>
    </row>
    <row r="34" spans="1:8" ht="101.5" x14ac:dyDescent="0.35">
      <c r="A34" s="5">
        <v>67</v>
      </c>
      <c r="B34" s="6" t="str">
        <f>IFERROR(VLOOKUP(A34,'[1]All in'!A:N,11,FALSE),"")</f>
        <v>Preventive Care and Screening: Body Mass Index (BMI) Screening and Follow-Up Plan</v>
      </c>
      <c r="C34" s="6" t="str">
        <f>IFERROR(VLOOKUP(A34,'[1]All in'!A:N,12,FALSE),"")</f>
        <v>Percentage of patients aged 18 years and older with a BMI documented during the current encounter or during the previous 12 months AND with a BMI outside of normal parameters, a follow-up plan is documented during the encounter or during the previous 12 months of the current encounter Normal Parameters: Age 18 years and older BMI =&gt; 18.5 and &lt; 25 kg/m2</v>
      </c>
      <c r="D34" s="7">
        <f>IFERROR(VLOOKUP(A34,'[1]All in'!A:N,6,FALSE),"")</f>
        <v>128</v>
      </c>
      <c r="E34" s="7" t="str">
        <f>IFERROR(VLOOKUP(A34,'[1]All in'!A:N,8,FALSE),"")</f>
        <v>0421/0421e</v>
      </c>
      <c r="F34" s="7" t="str">
        <f>IFERROR(VLOOKUP(A34,'[1]All in'!A:N,9,FALSE),"")</f>
        <v>CMS69</v>
      </c>
      <c r="G34" s="7" t="str">
        <f>IFERROR(VLOOKUP(A34,'[1]All in'!A:N,13,FALSE),"")</f>
        <v>Process</v>
      </c>
      <c r="H34" s="7" t="str">
        <f>IFERROR(VLOOKUP(A34,'[1]All in'!A:N,14,FALSE),"")</f>
        <v>No</v>
      </c>
    </row>
    <row r="35" spans="1:8" ht="72.5" x14ac:dyDescent="0.35">
      <c r="A35" s="5">
        <v>69</v>
      </c>
      <c r="B35" s="6" t="str">
        <f>IFERROR(VLOOKUP(A35,'[1]All in'!A:N,11,FALSE),"")</f>
        <v>Depression Utilization of the PHQ-9 Tool</v>
      </c>
      <c r="C35" s="6" t="str">
        <f>IFERROR(VLOOKUP(A35,'[1]All in'!A:N,12,FALSE),"")</f>
        <v>Patients age 18 and older with the diagnosis of major depression or dysthymia who have a Patient Health Questionnaire (PHQ-9) tool administered at least once during a 4-month period in which there was a qualifying visit.</v>
      </c>
      <c r="D35" s="7">
        <f>IFERROR(VLOOKUP(A35,'[1]All in'!A:N,6,FALSE),"")</f>
        <v>371</v>
      </c>
      <c r="E35" s="7" t="str">
        <f>IFERROR(VLOOKUP(A35,'[1]All in'!A:N,8,FALSE),"")</f>
        <v>0712e</v>
      </c>
      <c r="F35" s="7" t="str">
        <f>IFERROR(VLOOKUP(A35,'[1]All in'!A:N,9,FALSE),"")</f>
        <v>CMS160</v>
      </c>
      <c r="G35" s="7" t="str">
        <f>IFERROR(VLOOKUP(A35,'[1]All in'!A:N,13,FALSE),"")</f>
        <v>Process</v>
      </c>
      <c r="H35" s="7" t="str">
        <f>IFERROR(VLOOKUP(A35,'[1]All in'!A:N,14,FALSE),"")</f>
        <v>No</v>
      </c>
    </row>
    <row r="36" spans="1:8" ht="43.5" x14ac:dyDescent="0.35">
      <c r="A36" s="5">
        <v>72</v>
      </c>
      <c r="B36" s="6" t="str">
        <f>IFERROR(VLOOKUP(A36,'[1]All in'!A:N,11,FALSE),"")</f>
        <v>Preventive Care and Screening: Cholesterol - Fasting Low Density Lipoprotein (LDL-C) Test Performed</v>
      </c>
      <c r="C36" s="6" t="str">
        <f>IFERROR(VLOOKUP(A36,'[1]All in'!A:N,12,FALSE),"")</f>
        <v>Percentage of patients aged 20 through 79 years whose risk factors have been assessed and a fasting LDL-C test has been performed.</v>
      </c>
      <c r="D36" s="7">
        <f>IFERROR(VLOOKUP(A36,'[1]All in'!A:N,6,FALSE),"")</f>
        <v>0</v>
      </c>
      <c r="E36" s="7" t="str">
        <f>IFERROR(VLOOKUP(A36,'[1]All in'!A:N,8,FALSE),"")</f>
        <v>N/A</v>
      </c>
      <c r="F36" s="7" t="str">
        <f>IFERROR(VLOOKUP(A36,'[1]All in'!A:N,9,FALSE),"")</f>
        <v>N/A</v>
      </c>
      <c r="G36" s="7" t="str">
        <f>IFERROR(VLOOKUP(A36,'[1]All in'!A:N,13,FALSE),"")</f>
        <v>Process</v>
      </c>
      <c r="H36" s="7" t="str">
        <f>IFERROR(VLOOKUP(A36,'[1]All in'!A:N,14,FALSE),"")</f>
        <v>No</v>
      </c>
    </row>
    <row r="37" spans="1:8" ht="58" x14ac:dyDescent="0.35">
      <c r="A37" s="5">
        <v>73</v>
      </c>
      <c r="B37" s="6" t="str">
        <f>IFERROR(VLOOKUP(A37,'[1]All in'!A:N,11,FALSE),"")</f>
        <v>Dementia: Cognitive Assessment</v>
      </c>
      <c r="C37" s="6" t="str">
        <f>IFERROR(VLOOKUP(A37,'[1]All in'!A:N,12,FALSE),"")</f>
        <v>Percentage of patients, regardless of age, with a diagnosis of dementia for whom an assessment of cognition is performed and the results reviewed at least once within a 12 month period</v>
      </c>
      <c r="D37" s="7">
        <f>IFERROR(VLOOKUP(A37,'[1]All in'!A:N,6,FALSE),"")</f>
        <v>281</v>
      </c>
      <c r="E37" s="7" t="str">
        <f>IFERROR(VLOOKUP(A37,'[1]All in'!A:N,8,FALSE),"")</f>
        <v>2872e</v>
      </c>
      <c r="F37" s="7" t="str">
        <f>IFERROR(VLOOKUP(A37,'[1]All in'!A:N,9,FALSE),"")</f>
        <v>CMS149</v>
      </c>
      <c r="G37" s="7" t="str">
        <f>IFERROR(VLOOKUP(A37,'[1]All in'!A:N,13,FALSE),"")</f>
        <v>Process</v>
      </c>
      <c r="H37" s="7" t="str">
        <f>IFERROR(VLOOKUP(A37,'[1]All in'!A:N,14,FALSE),"")</f>
        <v>No</v>
      </c>
    </row>
    <row r="38" spans="1:8" ht="72.5" x14ac:dyDescent="0.35">
      <c r="A38" s="5">
        <v>75</v>
      </c>
      <c r="B38" s="6" t="str">
        <f>IFERROR(VLOOKUP(A38,'[1]All in'!A:N,11,FALSE),"")</f>
        <v>Preventive Care and Screening: Screening for High Blood Pressure and Follow-Up Documented</v>
      </c>
      <c r="C38" s="6" t="str">
        <f>IFERROR(VLOOKUP(A38,'[1]All in'!A:N,12,FALSE),"")</f>
        <v>Percentage of patients aged 18 years and older seen during the reporting period who were screened for high blood pressure AND a recommended follow-up plan is documented based on the current blood pressure (BP) reading as indicated.</v>
      </c>
      <c r="D38" s="7">
        <f>IFERROR(VLOOKUP(A38,'[1]All in'!A:N,6,FALSE),"")</f>
        <v>317</v>
      </c>
      <c r="E38" s="7" t="str">
        <f>IFERROR(VLOOKUP(A38,'[1]All in'!A:N,8,FALSE),"")</f>
        <v>N/A</v>
      </c>
      <c r="F38" s="7" t="str">
        <f>IFERROR(VLOOKUP(A38,'[1]All in'!A:N,9,FALSE),"")</f>
        <v>CMS22</v>
      </c>
      <c r="G38" s="7" t="str">
        <f>IFERROR(VLOOKUP(A38,'[1]All in'!A:N,13,FALSE),"")</f>
        <v>Process</v>
      </c>
      <c r="H38" s="7" t="str">
        <f>IFERROR(VLOOKUP(A38,'[1]All in'!A:N,14,FALSE),"")</f>
        <v>No</v>
      </c>
    </row>
    <row r="39" spans="1:8" ht="87" x14ac:dyDescent="0.35">
      <c r="A39" s="5">
        <v>76</v>
      </c>
      <c r="B39" s="6" t="str">
        <f>IFERROR(VLOOKUP(A39,'[1]All in'!A:N,11,FALSE),"")</f>
        <v>Maternal Depression Screening</v>
      </c>
      <c r="C39" s="6" t="str">
        <f>IFERROR(VLOOKUP(A39,'[1]All in'!A:N,12,FALSE),"")</f>
        <v>The percentage of children who turned 6 months of age during the measurement year, who had a face-to-face visit between the clinician and the child during child's first 6 months, and who had a maternal depression screening for the mother at least once between 0 and 6 months of life.</v>
      </c>
      <c r="D39" s="7">
        <f>IFERROR(VLOOKUP(A39,'[1]All in'!A:N,6,FALSE),"")</f>
        <v>372</v>
      </c>
      <c r="E39" s="7" t="str">
        <f>IFERROR(VLOOKUP(A39,'[1]All in'!A:N,8,FALSE),"")</f>
        <v>N/A</v>
      </c>
      <c r="F39" s="7" t="str">
        <f>IFERROR(VLOOKUP(A39,'[1]All in'!A:N,9,FALSE),"")</f>
        <v>CMS82</v>
      </c>
      <c r="G39" s="7" t="str">
        <f>IFERROR(VLOOKUP(A39,'[1]All in'!A:N,13,FALSE),"")</f>
        <v>Process</v>
      </c>
      <c r="H39" s="7" t="str">
        <f>IFERROR(VLOOKUP(A39,'[1]All in'!A:N,14,FALSE),"")</f>
        <v>No</v>
      </c>
    </row>
    <row r="40" spans="1:8" ht="58" x14ac:dyDescent="0.35">
      <c r="A40" s="5">
        <v>80</v>
      </c>
      <c r="B40" s="6" t="str">
        <f>IFERROR(VLOOKUP(A40,'[1]All in'!A:N,11,FALSE),"")</f>
        <v>Comprehensive Diabetes Care: Blood Pressure Control (&lt;140/90 mm Hg)</v>
      </c>
      <c r="C40" s="6" t="str">
        <f>IFERROR(VLOOKUP(A40,'[1]All in'!A:N,12,FALSE),"")</f>
        <v>The percentage of patients 18-75 years of age with diabetes (type 1 and type 2) whose most recent blood pressure level taken during the measurement year is &lt;140/90 mm Hg.</v>
      </c>
      <c r="D40" s="7">
        <f>IFERROR(VLOOKUP(A40,'[1]All in'!A:N,6,FALSE),"")</f>
        <v>0</v>
      </c>
      <c r="E40" s="7" t="str">
        <f>IFERROR(VLOOKUP(A40,'[1]All in'!A:N,8,FALSE),"")</f>
        <v>0061</v>
      </c>
      <c r="F40" s="7" t="str">
        <f>IFERROR(VLOOKUP(A40,'[1]All in'!A:N,9,FALSE),"")</f>
        <v>N/A</v>
      </c>
      <c r="G40" s="7" t="str">
        <f>IFERROR(VLOOKUP(A40,'[1]All in'!A:N,13,FALSE),"")</f>
        <v>Outcome</v>
      </c>
      <c r="H40" s="7" t="str">
        <f>IFERROR(VLOOKUP(A40,'[1]All in'!A:N,14,FALSE),"")</f>
        <v>No</v>
      </c>
    </row>
    <row r="41" spans="1:8" ht="72.5" x14ac:dyDescent="0.35">
      <c r="A41" s="5">
        <v>82</v>
      </c>
      <c r="B41" s="6" t="str">
        <f>IFERROR(VLOOKUP(A41,'[1]All in'!A:N,11,FALSE),"")</f>
        <v>ADE Prevention and Monitoring: Warfarin Time in Therapeutic Range</v>
      </c>
      <c r="C41" s="6" t="str">
        <f>IFERROR(VLOOKUP(A41,'[1]All in'!A:N,12,FALSE),"")</f>
        <v>Average percentage of time in which patients aged 18 and older with atrial fibrillation who are on chronic warfarin therapy have International Normalized Ratio (INR) test results within the therapeutic range (i.e., TTR) during the measurement period.</v>
      </c>
      <c r="D41" s="7">
        <f>IFERROR(VLOOKUP(A41,'[1]All in'!A:N,6,FALSE),"")</f>
        <v>0</v>
      </c>
      <c r="E41" s="7" t="str">
        <f>IFERROR(VLOOKUP(A41,'[1]All in'!A:N,8,FALSE),"")</f>
        <v>N/A</v>
      </c>
      <c r="F41" s="7" t="str">
        <f>IFERROR(VLOOKUP(A41,'[1]All in'!A:N,9,FALSE),"")</f>
        <v>N/A</v>
      </c>
      <c r="G41" s="7" t="str">
        <f>IFERROR(VLOOKUP(A41,'[1]All in'!A:N,13,FALSE),"")</f>
        <v>Outcome</v>
      </c>
      <c r="H41" s="7" t="str">
        <f>IFERROR(VLOOKUP(A41,'[1]All in'!A:N,14,FALSE),"")</f>
        <v>No</v>
      </c>
    </row>
    <row r="42" spans="1:8" ht="43.5" x14ac:dyDescent="0.35">
      <c r="A42" s="5">
        <v>85</v>
      </c>
      <c r="B42" s="6" t="str">
        <f>IFERROR(VLOOKUP(A42,'[1]All in'!A:N,11,FALSE),"")</f>
        <v>Hypertension: Improvement in Blood Pressure</v>
      </c>
      <c r="C42" s="6" t="str">
        <f>IFERROR(VLOOKUP(A42,'[1]All in'!A:N,12,FALSE),"")</f>
        <v>Percentage of patients aged 18-85 years of age with a diagnosis of hypertension whose blood pressure improved during the measurement period.</v>
      </c>
      <c r="D42" s="7">
        <f>IFERROR(VLOOKUP(A42,'[1]All in'!A:N,6,FALSE),"")</f>
        <v>373</v>
      </c>
      <c r="E42" s="7" t="str">
        <f>IFERROR(VLOOKUP(A42,'[1]All in'!A:N,8,FALSE),"")</f>
        <v>N/A</v>
      </c>
      <c r="F42" s="7" t="str">
        <f>IFERROR(VLOOKUP(A42,'[1]All in'!A:N,9,FALSE),"")</f>
        <v>CMS65</v>
      </c>
      <c r="G42" s="7" t="str">
        <f>IFERROR(VLOOKUP(A42,'[1]All in'!A:N,13,FALSE),"")</f>
        <v>Outcome</v>
      </c>
      <c r="H42" s="7" t="str">
        <f>IFERROR(VLOOKUP(A42,'[1]All in'!A:N,14,FALSE),"")</f>
        <v>Yes</v>
      </c>
    </row>
    <row r="43" spans="1:8" ht="87" x14ac:dyDescent="0.35">
      <c r="A43" s="5">
        <v>86</v>
      </c>
      <c r="B43" s="6" t="str">
        <f>IFERROR(VLOOKUP(A43,'[1]All in'!A:N,11,FALSE),"")</f>
        <v>Perioperative Care: Venous Thromboembolism (VTE) Prophylaxis (When Indicated in ALL Patients)</v>
      </c>
      <c r="C43" s="6" t="str">
        <f>IFERROR(VLOOKUP(A43,'[1]All in'!A:N,12,FALSE),"")</f>
        <v>Percentage of surgical patients aged 18 years and older undergoing procedures for which venous thromboembolism (VTE) prophylaxis is indicated in all patients, who had an order for Low Molecular Weight Heparin(LMWH), Low- Dose Unfractionated Heparin(LDUH),</v>
      </c>
      <c r="D43" s="7">
        <f>IFERROR(VLOOKUP(A43,'[1]All in'!A:N,6,FALSE),"")</f>
        <v>23</v>
      </c>
      <c r="E43" s="7" t="str">
        <f>IFERROR(VLOOKUP(A43,'[1]All in'!A:N,8,FALSE),"")</f>
        <v>N/A</v>
      </c>
      <c r="F43" s="7" t="str">
        <f>IFERROR(VLOOKUP(A43,'[1]All in'!A:N,9,FALSE),"")</f>
        <v>N/A</v>
      </c>
      <c r="G43" s="7" t="str">
        <f>IFERROR(VLOOKUP(A43,'[1]All in'!A:N,13,FALSE),"")</f>
        <v>Process</v>
      </c>
      <c r="H43" s="7" t="str">
        <f>IFERROR(VLOOKUP(A43,'[1]All in'!A:N,14,FALSE),"")</f>
        <v>Yes</v>
      </c>
    </row>
    <row r="44" spans="1:8" ht="188.5" x14ac:dyDescent="0.35">
      <c r="A44" s="5">
        <v>87</v>
      </c>
      <c r="B44" s="6" t="str">
        <f>IFERROR(VLOOKUP(A44,'[1]All in'!A:N,11,FALSE),"")</f>
        <v>Statin Therapy for the Prevention and Treatment of Cardiovascular Disease</v>
      </c>
      <c r="C44" s="6" t="str">
        <f>IFERROR(VLOOKUP(A44,'[1]All in'!A:N,12,FALSE),"")</f>
        <v>Percentage of the following patients - all considered at high risk of cardiovascular events - who were prescribed or were on statin therapy during the measurement period: *Adults aged &gt;= 21 years who were previously diagnosed with or currently have an active diagnosis of clinical atherosclerotic cardiovascular disease (ASCVD); OR *Adults aged &gt;= 21 years who have ever had a fasting or direct low-density lipoprotein cholesterol (LDL-C) level &gt;= 190 mg/dL or were previously diagnosed with or currently have an active diagnosis of familial or pure hypercholesterolemia; OR *Adults aged 40-75 years with a diagnosis of diabetes with a fasting or direct LDL-C level of 70-189 mg/dL</v>
      </c>
      <c r="D44" s="7">
        <f>IFERROR(VLOOKUP(A44,'[1]All in'!A:N,6,FALSE),"")</f>
        <v>438</v>
      </c>
      <c r="E44" s="7" t="str">
        <f>IFERROR(VLOOKUP(A44,'[1]All in'!A:N,8,FALSE),"")</f>
        <v>N/A</v>
      </c>
      <c r="F44" s="7" t="str">
        <f>IFERROR(VLOOKUP(A44,'[1]All in'!A:N,9,FALSE),"")</f>
        <v>CMS347</v>
      </c>
      <c r="G44" s="7" t="str">
        <f>IFERROR(VLOOKUP(A44,'[1]All in'!A:N,13,FALSE),"")</f>
        <v>Process</v>
      </c>
      <c r="H44" s="7" t="str">
        <f>IFERROR(VLOOKUP(A44,'[1]All in'!A:N,14,FALSE),"")</f>
        <v>No</v>
      </c>
    </row>
    <row r="45" spans="1:8" ht="101.5" x14ac:dyDescent="0.35">
      <c r="A45" s="5" t="s">
        <v>10</v>
      </c>
      <c r="B45" s="6" t="str">
        <f>IFERROR(VLOOKUP(A45,'[1]All in'!A:N,11,FALSE),"")</f>
        <v>Statin Therapy for the Prevention and Treatment of Cardiovascular Disease</v>
      </c>
      <c r="C45" s="6" t="str">
        <f>IFERROR(VLOOKUP(A45,'[1]All in'!A:N,12,FALSE),"")</f>
        <v>Percentage of the following patients—all considered at high risk of cardiovascular events—who were prescribed or
were on statin therapy during the measurement period:
--Adults aged ≥ 21 years who were previously diagnosed with or currently have an active diagnosis of clinical atherosclerotic cardiovascular disease (ASCVD)</v>
      </c>
      <c r="D45" s="7">
        <f>IFERROR(VLOOKUP(A45,'[1]All in'!A:N,6,FALSE),"")</f>
        <v>438</v>
      </c>
      <c r="E45" s="7" t="str">
        <f>IFERROR(VLOOKUP(A45,'[1]All in'!A:N,8,FALSE),"")</f>
        <v>N/A</v>
      </c>
      <c r="F45" s="7">
        <f>IFERROR(VLOOKUP(A45,'[1]All in'!A:N,9,FALSE),"")</f>
        <v>0</v>
      </c>
      <c r="G45" s="7" t="str">
        <f>IFERROR(VLOOKUP(A45,'[1]All in'!A:N,13,FALSE),"")</f>
        <v>Process</v>
      </c>
      <c r="H45" s="7" t="str">
        <f>IFERROR(VLOOKUP(A45,'[1]All in'!A:N,14,FALSE),"")</f>
        <v>No</v>
      </c>
    </row>
    <row r="46" spans="1:8" ht="87" x14ac:dyDescent="0.35">
      <c r="A46" s="5" t="s">
        <v>11</v>
      </c>
      <c r="B46" s="6" t="str">
        <f>IFERROR(VLOOKUP(A46,'[1]All in'!A:N,11,FALSE),"")</f>
        <v>Statin Therapy for the Prevention and Treatment of Cardiovascular Disease</v>
      </c>
      <c r="C46" s="6" t="str">
        <f>IFERROR(VLOOKUP(A46,'[1]All in'!A:N,12,FALSE),"")</f>
        <v>Percentage of the following patients—all considered at high risk of cardiovascular events—who were prescribed or were on statin therapy during the measurement period:
--Adults aged ≥21 years with a fasting or direct low-density lipoprotein cholesterol (LDL-C) level ≥ 190 mg/dL</v>
      </c>
      <c r="D46" s="7">
        <f>IFERROR(VLOOKUP(A46,'[1]All in'!A:N,6,FALSE),"")</f>
        <v>438</v>
      </c>
      <c r="E46" s="7" t="str">
        <f>IFERROR(VLOOKUP(A46,'[1]All in'!A:N,8,FALSE),"")</f>
        <v>N/A</v>
      </c>
      <c r="F46" s="7">
        <f>IFERROR(VLOOKUP(A46,'[1]All in'!A:N,9,FALSE),"")</f>
        <v>0</v>
      </c>
      <c r="G46" s="7" t="str">
        <f>IFERROR(VLOOKUP(A46,'[1]All in'!A:N,13,FALSE),"")</f>
        <v>Process</v>
      </c>
      <c r="H46" s="7" t="str">
        <f>IFERROR(VLOOKUP(A46,'[1]All in'!A:N,14,FALSE),"")</f>
        <v>No</v>
      </c>
    </row>
    <row r="47" spans="1:8" ht="101.5" x14ac:dyDescent="0.35">
      <c r="A47" s="5" t="s">
        <v>12</v>
      </c>
      <c r="B47" s="6" t="str">
        <f>IFERROR(VLOOKUP(A47,'[1]All in'!A:N,11,FALSE),"")</f>
        <v>Statin Therapy for the Prevention and Treatment of Cardiovascular Disease</v>
      </c>
      <c r="C47" s="6" t="str">
        <f>IFERROR(VLOOKUP(A47,'[1]All in'!A:N,12,FALSE),"")</f>
        <v>Percentage of the following patients—all considered at high risk of cardiovascular events—who were prescribed or were on statin therapy during the measurement period:
--Adults aged 40-75 years with a diagnosis of diabetes with a fasting or
direct LDL-C level of 70-189 mg/dL</v>
      </c>
      <c r="D47" s="7">
        <f>IFERROR(VLOOKUP(A47,'[1]All in'!A:N,6,FALSE),"")</f>
        <v>438</v>
      </c>
      <c r="E47" s="7" t="str">
        <f>IFERROR(VLOOKUP(A47,'[1]All in'!A:N,8,FALSE),"")</f>
        <v>N/A</v>
      </c>
      <c r="F47" s="7">
        <f>IFERROR(VLOOKUP(A47,'[1]All in'!A:N,9,FALSE),"")</f>
        <v>0</v>
      </c>
      <c r="G47" s="7" t="str">
        <f>IFERROR(VLOOKUP(A47,'[1]All in'!A:N,13,FALSE),"")</f>
        <v>Process</v>
      </c>
      <c r="H47" s="7" t="str">
        <f>IFERROR(VLOOKUP(A47,'[1]All in'!A:N,14,FALSE),"")</f>
        <v>No</v>
      </c>
    </row>
    <row r="48" spans="1:8" ht="116" x14ac:dyDescent="0.35">
      <c r="A48" s="5">
        <v>88</v>
      </c>
      <c r="B48" s="6" t="str">
        <f>IFERROR(VLOOKUP(A48,'[1]All in'!A:N,11,FALSE),"")</f>
        <v>Initiation and Engagement of Alcohol and Other Drug Dependence Treatment</v>
      </c>
      <c r="C48" s="6" t="str">
        <f>IFERROR(VLOOKUP(A48,'[1]All in'!A:N,12,FALSE),"")</f>
        <v>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v>
      </c>
      <c r="D48" s="7">
        <f>IFERROR(VLOOKUP(A48,'[1]All in'!A:N,6,FALSE),"")</f>
        <v>305</v>
      </c>
      <c r="E48" s="7" t="str">
        <f>IFERROR(VLOOKUP(A48,'[1]All in'!A:N,8,FALSE),"")</f>
        <v>0004</v>
      </c>
      <c r="F48" s="7" t="str">
        <f>IFERROR(VLOOKUP(A48,'[1]All in'!A:N,9,FALSE),"")</f>
        <v>CMS137</v>
      </c>
      <c r="G48" s="7" t="str">
        <f>IFERROR(VLOOKUP(A48,'[1]All in'!A:N,13,FALSE),"")</f>
        <v>Process</v>
      </c>
      <c r="H48" s="7" t="str">
        <f>IFERROR(VLOOKUP(A48,'[1]All in'!A:N,14,FALSE),"")</f>
        <v>No</v>
      </c>
    </row>
    <row r="49" spans="1:8" ht="72.5" x14ac:dyDescent="0.35">
      <c r="A49" s="5">
        <v>89</v>
      </c>
      <c r="B49" s="6" t="str">
        <f>IFERROR(VLOOKUP(A49,'[1]All in'!A:N,11,FALSE),"")</f>
        <v>Depression Remission at Twelve Months</v>
      </c>
      <c r="C49" s="6" t="str">
        <f>IFERROR(VLOOKUP(A49,'[1]All in'!A:N,12,FALSE),"")</f>
        <v>Patients age 18 and older with major depression or dysthymia and an initial Patient Health Questionnaire (PHQ-9) score greater than nine who demonstrate remission at twelve months (+/- 30 days after an index visit) defined as a PHQ-9 score less than five.</v>
      </c>
      <c r="D49" s="7">
        <f>IFERROR(VLOOKUP(A49,'[1]All in'!A:N,6,FALSE),"")</f>
        <v>370</v>
      </c>
      <c r="E49" s="7" t="str">
        <f>IFERROR(VLOOKUP(A49,'[1]All in'!A:N,8,FALSE),"")</f>
        <v>0710e</v>
      </c>
      <c r="F49" s="7" t="str">
        <f>IFERROR(VLOOKUP(A49,'[1]All in'!A:N,9,FALSE),"")</f>
        <v>CMS159</v>
      </c>
      <c r="G49" s="7" t="str">
        <f>IFERROR(VLOOKUP(A49,'[1]All in'!A:N,13,FALSE),"")</f>
        <v>Outcome</v>
      </c>
      <c r="H49" s="7" t="str">
        <f>IFERROR(VLOOKUP(A49,'[1]All in'!A:N,14,FALSE),"")</f>
        <v>Yes</v>
      </c>
    </row>
    <row r="50" spans="1:8" ht="43.5" x14ac:dyDescent="0.35">
      <c r="A50" s="5">
        <v>90</v>
      </c>
      <c r="B50" s="6" t="str">
        <f>IFERROR(VLOOKUP(A50,'[1]All in'!A:N,11,FALSE),"")</f>
        <v>Closing the Referral Loop: Receipt of Specialist Report</v>
      </c>
      <c r="C50" s="6" t="str">
        <f>IFERROR(VLOOKUP(A50,'[1]All in'!A:N,12,FALSE),"")</f>
        <v>Percentage of patients with referrals, regardless of age, for which the referring provider receives a report from the provider to whom the patient was referred.</v>
      </c>
      <c r="D50" s="7">
        <f>IFERROR(VLOOKUP(A50,'[1]All in'!A:N,6,FALSE),"")</f>
        <v>374</v>
      </c>
      <c r="E50" s="7" t="str">
        <f>IFERROR(VLOOKUP(A50,'[1]All in'!A:N,8,FALSE),"")</f>
        <v>N/A</v>
      </c>
      <c r="F50" s="7" t="str">
        <f>IFERROR(VLOOKUP(A50,'[1]All in'!A:N,9,FALSE),"")</f>
        <v>CMS50</v>
      </c>
      <c r="G50" s="7" t="str">
        <f>IFERROR(VLOOKUP(A50,'[1]All in'!A:N,13,FALSE),"")</f>
        <v>Process</v>
      </c>
      <c r="H50" s="7" t="str">
        <f>IFERROR(VLOOKUP(A50,'[1]All in'!A:N,14,FALSE),"")</f>
        <v>Yes</v>
      </c>
    </row>
    <row r="51" spans="1:8" ht="58" x14ac:dyDescent="0.35">
      <c r="A51" s="5">
        <v>91</v>
      </c>
      <c r="B51" s="6" t="str">
        <f>IFERROR(VLOOKUP(A51,'[1]All in'!A:N,11,FALSE),"")</f>
        <v>Tobacco Use and Help with Quitting Among Adolescents</v>
      </c>
      <c r="C51" s="6" t="str">
        <f>IFERROR(VLOOKUP(A51,'[1]All in'!A:N,12,FALSE),"")</f>
        <v>The percentage of adolescents 12 to 20 years of age with a primary care visit during the measurement year for whom tobacco use status was documented and received help with quitting if identified as a tobacco user.</v>
      </c>
      <c r="D51" s="7">
        <f>IFERROR(VLOOKUP(A51,'[1]All in'!A:N,6,FALSE),"")</f>
        <v>402</v>
      </c>
      <c r="E51" s="7" t="str">
        <f>IFERROR(VLOOKUP(A51,'[1]All in'!A:N,8,FALSE),"")</f>
        <v>N/A</v>
      </c>
      <c r="F51" s="7" t="str">
        <f>IFERROR(VLOOKUP(A51,'[1]All in'!A:N,9,FALSE),"")</f>
        <v>N/A</v>
      </c>
      <c r="G51" s="7" t="str">
        <f>IFERROR(VLOOKUP(A51,'[1]All in'!A:N,13,FALSE),"")</f>
        <v>Process</v>
      </c>
      <c r="H51" s="7" t="str">
        <f>IFERROR(VLOOKUP(A51,'[1]All in'!A:N,14,FALSE),"")</f>
        <v>No</v>
      </c>
    </row>
    <row r="52" spans="1:8" ht="72.5" x14ac:dyDescent="0.35">
      <c r="A52" s="5">
        <v>92</v>
      </c>
      <c r="B52" s="6" t="str">
        <f>IFERROR(VLOOKUP(A52,'[1]All in'!A:N,11,FALSE),"")</f>
        <v>Preventive Care and Screening: Unhealthy Alcohol Use: Screening &amp; Brief Counseling</v>
      </c>
      <c r="C52" s="6" t="str">
        <f>IFERROR(VLOOKUP(A52,'[1]All in'!A:N,12,FALSE),"")</f>
        <v>Percentage of patients aged 18 years and older who were screened at least once within the last 24 months for unhealthy alcohol use using a systematic screening method AND who received brief counseling if identified as an unhealthy alcohol user.</v>
      </c>
      <c r="D52" s="7">
        <f>IFERROR(VLOOKUP(A52,'[1]All in'!A:N,6,FALSE),"")</f>
        <v>431</v>
      </c>
      <c r="E52" s="7">
        <f>IFERROR(VLOOKUP(A52,'[1]All in'!A:N,8,FALSE),"")</f>
        <v>2152</v>
      </c>
      <c r="F52" s="7" t="str">
        <f>IFERROR(VLOOKUP(A52,'[1]All in'!A:N,9,FALSE),"")</f>
        <v>N/A</v>
      </c>
      <c r="G52" s="7" t="str">
        <f>IFERROR(VLOOKUP(A52,'[1]All in'!A:N,13,FALSE),"")</f>
        <v>Process</v>
      </c>
      <c r="H52" s="7" t="str">
        <f>IFERROR(VLOOKUP(A52,'[1]All in'!A:N,14,FALSE),"")</f>
        <v>No</v>
      </c>
    </row>
    <row r="53" spans="1:8" ht="58" x14ac:dyDescent="0.35">
      <c r="A53" s="5">
        <v>93</v>
      </c>
      <c r="B53" s="6" t="str">
        <f>IFERROR(VLOOKUP(A53,'[1]All in'!A:N,11,FALSE),"")</f>
        <v>Preventive Care and Screening: Risk-Stratified Cholesterol -Fasting Low Density Lipoprotein (LDL-C)</v>
      </c>
      <c r="C53" s="6" t="str">
        <f>IFERROR(VLOOKUP(A53,'[1]All in'!A:N,12,FALSE),"")</f>
        <v>Percentage of patients aged 20 through 79 years who had a fasting LDL-C test performed and whose risk-stratified fasting LDL-C is at or below the recommended LDL-C goal.</v>
      </c>
      <c r="D53" s="7">
        <f>IFERROR(VLOOKUP(A53,'[1]All in'!A:N,6,FALSE),"")</f>
        <v>0</v>
      </c>
      <c r="E53" s="7" t="str">
        <f>IFERROR(VLOOKUP(A53,'[1]All in'!A:N,8,FALSE),"")</f>
        <v>N/A</v>
      </c>
      <c r="F53" s="7" t="str">
        <f>IFERROR(VLOOKUP(A53,'[1]All in'!A:N,9,FALSE),"")</f>
        <v>N/A</v>
      </c>
      <c r="G53" s="7" t="str">
        <f>IFERROR(VLOOKUP(A53,'[1]All in'!A:N,13,FALSE),"")</f>
        <v>Process</v>
      </c>
      <c r="H53" s="7" t="str">
        <f>IFERROR(VLOOKUP(A53,'[1]All in'!A:N,14,FALSE),"")</f>
        <v>No</v>
      </c>
    </row>
    <row r="54" spans="1:8" ht="43.5" x14ac:dyDescent="0.35">
      <c r="A54" s="5">
        <v>94</v>
      </c>
      <c r="B54" s="6" t="str">
        <f>IFERROR(VLOOKUP(A54,'[1]All in'!A:N,11,FALSE),"")</f>
        <v>Well Child Visits in the first 15 months of life</v>
      </c>
      <c r="C54" s="6" t="str">
        <f>IFERROR(VLOOKUP(A54,'[1]All in'!A:N,12,FALSE),"")</f>
        <v>The percentage of children 15 months old who had the recommended number of well-child visits with a PCP during their first 15 months of life.</v>
      </c>
      <c r="D54" s="7">
        <f>IFERROR(VLOOKUP(A54,'[1]All in'!A:N,6,FALSE),"")</f>
        <v>0</v>
      </c>
      <c r="E54" s="7">
        <f>IFERROR(VLOOKUP(A54,'[1]All in'!A:N,8,FALSE),"")</f>
        <v>1392</v>
      </c>
      <c r="F54" s="7" t="str">
        <f>IFERROR(VLOOKUP(A54,'[1]All in'!A:N,9,FALSE),"")</f>
        <v>N/A</v>
      </c>
      <c r="G54" s="7" t="str">
        <f>IFERROR(VLOOKUP(A54,'[1]All in'!A:N,13,FALSE),"")</f>
        <v>Process</v>
      </c>
      <c r="H54" s="7" t="str">
        <f>IFERROR(VLOOKUP(A54,'[1]All in'!A:N,14,FALSE),"")</f>
        <v>No</v>
      </c>
    </row>
    <row r="55" spans="1:8" ht="43.5" x14ac:dyDescent="0.35">
      <c r="A55" s="5">
        <v>95</v>
      </c>
      <c r="B55" s="6" t="str">
        <f>IFERROR(VLOOKUP(A55,'[1]All in'!A:N,11,FALSE),"")</f>
        <v>Well Child Visits in 3rd, 4th, 5th, and 6th yrs of life</v>
      </c>
      <c r="C55" s="6" t="str">
        <f>IFERROR(VLOOKUP(A55,'[1]All in'!A:N,12,FALSE),"")</f>
        <v>The percentage of children 3-6 years of age who had one or more well-child visits with a PCP during the measurement year.</v>
      </c>
      <c r="D55" s="7">
        <f>IFERROR(VLOOKUP(A55,'[1]All in'!A:N,6,FALSE),"")</f>
        <v>0</v>
      </c>
      <c r="E55" s="7">
        <f>IFERROR(VLOOKUP(A55,'[1]All in'!A:N,8,FALSE),"")</f>
        <v>1516</v>
      </c>
      <c r="F55" s="7" t="str">
        <f>IFERROR(VLOOKUP(A55,'[1]All in'!A:N,9,FALSE),"")</f>
        <v>N/A</v>
      </c>
      <c r="G55" s="7" t="str">
        <f>IFERROR(VLOOKUP(A55,'[1]All in'!A:N,13,FALSE),"")</f>
        <v>Process</v>
      </c>
      <c r="H55" s="7" t="str">
        <f>IFERROR(VLOOKUP(A55,'[1]All in'!A:N,14,FALSE),"")</f>
        <v>No</v>
      </c>
    </row>
    <row r="56" spans="1:8" ht="58" x14ac:dyDescent="0.35">
      <c r="A56" s="5">
        <v>96</v>
      </c>
      <c r="B56" s="6" t="str">
        <f>IFERROR(VLOOKUP(A56,'[1]All in'!A:N,11,FALSE),"")</f>
        <v>Adolescent Well Care Visits</v>
      </c>
      <c r="C56" s="6" t="str">
        <f>IFERROR(VLOOKUP(A56,'[1]All in'!A:N,12,FALSE),"")</f>
        <v>Percentage of adolescents ages 12 to 21 who had at least one comprehensive well-care visit with a primary care practitioner (PCP) or an obstetric/gynecologic (OB/GYN) practitioner during the measurement year.</v>
      </c>
      <c r="D56" s="7">
        <f>IFERROR(VLOOKUP(A56,'[1]All in'!A:N,6,FALSE),"")</f>
        <v>0</v>
      </c>
      <c r="E56" s="7" t="str">
        <f>IFERROR(VLOOKUP(A56,'[1]All in'!A:N,8,FALSE),"")</f>
        <v>N/A</v>
      </c>
      <c r="F56" s="7" t="str">
        <f>IFERROR(VLOOKUP(A56,'[1]All in'!A:N,9,FALSE),"")</f>
        <v>N/A</v>
      </c>
      <c r="G56" s="7" t="str">
        <f>IFERROR(VLOOKUP(A56,'[1]All in'!A:N,13,FALSE),"")</f>
        <v>Process</v>
      </c>
      <c r="H56" s="7" t="str">
        <f>IFERROR(VLOOKUP(A56,'[1]All in'!A:N,14,FALSE),"")</f>
        <v>No</v>
      </c>
    </row>
    <row r="57" spans="1:8" ht="29" x14ac:dyDescent="0.35">
      <c r="A57" s="5">
        <v>97</v>
      </c>
      <c r="B57" s="6" t="str">
        <f>IFERROR(VLOOKUP(A57,'[1]All in'!A:N,11,FALSE),"")</f>
        <v>Immunizations for Adolescents</v>
      </c>
      <c r="C57" s="6" t="str">
        <f>IFERROR(VLOOKUP(A57,'[1]All in'!A:N,12,FALSE),"")</f>
        <v>The percentage of adolescents 13 years of age who had the recommended immunizations by their 13th birthday</v>
      </c>
      <c r="D57" s="7">
        <f>IFERROR(VLOOKUP(A57,'[1]All in'!A:N,6,FALSE),"")</f>
        <v>394</v>
      </c>
      <c r="E57" s="7">
        <f>IFERROR(VLOOKUP(A57,'[1]All in'!A:N,8,FALSE),"")</f>
        <v>1407</v>
      </c>
      <c r="F57" s="7" t="str">
        <f>IFERROR(VLOOKUP(A57,'[1]All in'!A:N,9,FALSE),"")</f>
        <v>N/A</v>
      </c>
      <c r="G57" s="7" t="str">
        <f>IFERROR(VLOOKUP(A57,'[1]All in'!A:N,13,FALSE),"")</f>
        <v>Process</v>
      </c>
      <c r="H57" s="7" t="str">
        <f>IFERROR(VLOOKUP(A57,'[1]All in'!A:N,14,FALSE),"")</f>
        <v>No</v>
      </c>
    </row>
    <row r="58" spans="1:8" x14ac:dyDescent="0.35">
      <c r="A58" s="5">
        <v>98</v>
      </c>
      <c r="B58" s="6" t="str">
        <f>IFERROR(VLOOKUP(A58,'[1]All in'!A:N,11,FALSE),"")</f>
        <v/>
      </c>
      <c r="C58" s="6" t="str">
        <f>IFERROR(VLOOKUP(A58,'[1]All in'!A:N,12,FALSE),"")</f>
        <v/>
      </c>
      <c r="D58" s="7" t="str">
        <f>IFERROR(VLOOKUP(A58,'[1]All in'!A:N,6,FALSE),"")</f>
        <v/>
      </c>
      <c r="E58" s="7" t="str">
        <f>IFERROR(VLOOKUP(A58,'[1]All in'!A:N,8,FALSE),"")</f>
        <v/>
      </c>
      <c r="F58" s="7" t="str">
        <f>IFERROR(VLOOKUP(A58,'[1]All in'!A:N,9,FALSE),"")</f>
        <v/>
      </c>
      <c r="G58" s="7" t="str">
        <f>IFERROR(VLOOKUP(A58,'[1]All in'!A:N,13,FALSE),"")</f>
        <v/>
      </c>
      <c r="H58" s="7" t="str">
        <f>IFERROR(VLOOKUP(A58,'[1]All in'!A:N,14,FALSE),"")</f>
        <v/>
      </c>
    </row>
    <row r="59" spans="1:8" ht="43.5" x14ac:dyDescent="0.35">
      <c r="A59" s="5">
        <v>99</v>
      </c>
      <c r="B59" s="6" t="str">
        <f>IFERROR(VLOOKUP(A59,'[1]All in'!A:N,11,FALSE),"")</f>
        <v>Pharmacologic Therapy for Persistent Asthma</v>
      </c>
      <c r="C59" s="6" t="str">
        <f>IFERROR(VLOOKUP(A59,'[1]All in'!A:N,12,FALSE),"")</f>
        <v>Percentage of patients aged 5 years and older with a diagnosis of persistent asthma who were prescribed long-term control medication</v>
      </c>
      <c r="D59" s="7">
        <f>IFERROR(VLOOKUP(A59,'[1]All in'!A:N,6,FALSE),"")</f>
        <v>0</v>
      </c>
      <c r="E59" s="7" t="str">
        <f>IFERROR(VLOOKUP(A59,'[1]All in'!A:N,8,FALSE),"")</f>
        <v>0047</v>
      </c>
      <c r="F59" s="7" t="str">
        <f>IFERROR(VLOOKUP(A59,'[1]All in'!A:N,9,FALSE),"")</f>
        <v>N/A</v>
      </c>
      <c r="G59" s="7" t="str">
        <f>IFERROR(VLOOKUP(A59,'[1]All in'!A:N,13,FALSE),"")</f>
        <v>Process</v>
      </c>
      <c r="H59" s="7" t="str">
        <f>IFERROR(VLOOKUP(A59,'[1]All in'!A:N,14,FALSE),"")</f>
        <v>No</v>
      </c>
    </row>
    <row r="60" spans="1:8" ht="101.5" x14ac:dyDescent="0.35">
      <c r="A60" s="5">
        <v>100</v>
      </c>
      <c r="B60" s="6" t="str">
        <f>IFERROR(VLOOKUP(A60,'[1]All in'!A:N,11,FALSE),"")</f>
        <v>Measuring the Value-Functions of Primary Care: Provider Level Continuity Measure</v>
      </c>
      <c r="C60" s="6" t="str">
        <f>IFERROR(VLOOKUP(A60,'[1]All in'!A:N,12,FALSE),"")</f>
        <v>Bice-Boxerman Continuity of Care Primary Care Physician Measure (BB-COC-PC).  At a patient-level, BB-COC is a measure that considers the dispersion of primary care visits across providers, such that patients with higher scores have most of their primary care visits to the same provider or a small number of providers while those lower scores see a larger number providers.</v>
      </c>
      <c r="D60" s="7">
        <f>IFERROR(VLOOKUP(A60,'[1]All in'!A:N,6,FALSE),"")</f>
        <v>0</v>
      </c>
      <c r="E60" s="7" t="str">
        <f>IFERROR(VLOOKUP(A60,'[1]All in'!A:N,8,FALSE),"")</f>
        <v>N/A</v>
      </c>
      <c r="F60" s="7" t="str">
        <f>IFERROR(VLOOKUP(A60,'[1]All in'!A:N,9,FALSE),"")</f>
        <v>N/A</v>
      </c>
      <c r="G60" s="7" t="str">
        <f>IFERROR(VLOOKUP(A60,'[1]All in'!A:N,13,FALSE),"")</f>
        <v>Structure</v>
      </c>
      <c r="H60" s="7" t="str">
        <f>IFERROR(VLOOKUP(A60,'[1]All in'!A:N,14,FALSE),"")</f>
        <v>Yes</v>
      </c>
    </row>
    <row r="61" spans="1:8" ht="72.5" x14ac:dyDescent="0.35">
      <c r="A61" s="5">
        <v>101</v>
      </c>
      <c r="B61" s="6" t="str">
        <f>IFERROR(VLOOKUP(A61,'[1]All in'!A:N,11,FALSE),"")</f>
        <v>Pain Brought Under Control within the first three visits</v>
      </c>
      <c r="C61" s="6" t="str">
        <f>IFERROR(VLOOKUP(A61,'[1]All in'!A:N,12,FALSE),"")</f>
        <v>Percent of patients 18 and older who report being uncomfortable because of pain at the initial palliative care assessment who report pain was brought to a comfortable level (e.g. “Comfortable? Yes/No”, “mild” or pain score &lt; 4) within the first three visits</v>
      </c>
      <c r="D61" s="7">
        <f>IFERROR(VLOOKUP(A61,'[1]All in'!A:N,6,FALSE),"")</f>
        <v>0</v>
      </c>
      <c r="E61" s="7" t="str">
        <f>IFERROR(VLOOKUP(A61,'[1]All in'!A:N,8,FALSE),"")</f>
        <v>N/A</v>
      </c>
      <c r="F61" s="7" t="str">
        <f>IFERROR(VLOOKUP(A61,'[1]All in'!A:N,9,FALSE),"")</f>
        <v>N/A</v>
      </c>
      <c r="G61" s="7" t="str">
        <f>IFERROR(VLOOKUP(A61,'[1]All in'!A:N,13,FALSE),"")</f>
        <v>Outcome</v>
      </c>
      <c r="H61" s="7" t="str">
        <f>IFERROR(VLOOKUP(A61,'[1]All in'!A:N,14,FALSE),"")</f>
        <v>Yes</v>
      </c>
    </row>
    <row r="62" spans="1:8" ht="43.5" x14ac:dyDescent="0.35">
      <c r="A62" s="5">
        <v>102</v>
      </c>
      <c r="B62" s="6" t="str">
        <f>IFERROR(VLOOKUP(A62,'[1]All in'!A:N,11,FALSE),"")</f>
        <v>Palliative Care—Treatment Preferences</v>
      </c>
      <c r="C62" s="6" t="str">
        <f>IFERROR(VLOOKUP(A62,'[1]All in'!A:N,12,FALSE),"")</f>
        <v>The percentage of adult patients 18 and older with documentation of preferences for life-sustaining treatments within the first three visits</v>
      </c>
      <c r="D62" s="7">
        <f>IFERROR(VLOOKUP(A62,'[1]All in'!A:N,6,FALSE),"")</f>
        <v>0</v>
      </c>
      <c r="E62" s="7" t="str">
        <f>IFERROR(VLOOKUP(A62,'[1]All in'!A:N,8,FALSE),"")</f>
        <v>N/A</v>
      </c>
      <c r="F62" s="7" t="str">
        <f>IFERROR(VLOOKUP(A62,'[1]All in'!A:N,9,FALSE),"")</f>
        <v>N/A</v>
      </c>
      <c r="G62" s="7" t="str">
        <f>IFERROR(VLOOKUP(A62,'[1]All in'!A:N,13,FALSE),"")</f>
        <v>Process</v>
      </c>
      <c r="H62" s="7" t="str">
        <f>IFERROR(VLOOKUP(A62,'[1]All in'!A:N,14,FALSE),"")</f>
        <v>Yes</v>
      </c>
    </row>
    <row r="63" spans="1:8" ht="72.5" x14ac:dyDescent="0.35">
      <c r="A63" s="5">
        <v>103</v>
      </c>
      <c r="B63" s="6" t="str">
        <f>IFERROR(VLOOKUP(A63,'[1]All in'!A:N,11,FALSE),"")</f>
        <v>Palliative Care– Spiritual Assessment</v>
      </c>
      <c r="C63" s="6" t="str">
        <f>IFERROR(VLOOKUP(A63,'[1]All in'!A:N,12,FALSE),"")</f>
        <v>Percentage of adult patients 18 and older and/or their caregiver receiving a palliative care visit with documentation of a discussion of spiritual/religious concerns or documentation that the they did not want to discuss during the first three visits</v>
      </c>
      <c r="D63" s="7">
        <f>IFERROR(VLOOKUP(A63,'[1]All in'!A:N,6,FALSE),"")</f>
        <v>0</v>
      </c>
      <c r="E63" s="7" t="str">
        <f>IFERROR(VLOOKUP(A63,'[1]All in'!A:N,8,FALSE),"")</f>
        <v>N/A</v>
      </c>
      <c r="F63" s="7" t="str">
        <f>IFERROR(VLOOKUP(A63,'[1]All in'!A:N,9,FALSE),"")</f>
        <v>N/A</v>
      </c>
      <c r="G63" s="7" t="str">
        <f>IFERROR(VLOOKUP(A63,'[1]All in'!A:N,13,FALSE),"")</f>
        <v>Process</v>
      </c>
      <c r="H63" s="7" t="str">
        <f>IFERROR(VLOOKUP(A63,'[1]All in'!A:N,14,FALSE),"")</f>
        <v>Yes</v>
      </c>
    </row>
    <row r="64" spans="1:8" ht="72.5" x14ac:dyDescent="0.35">
      <c r="A64" s="5">
        <v>104</v>
      </c>
      <c r="B64" s="6" t="str">
        <f>IFERROR(VLOOKUP(A64,'[1]All in'!A:N,11,FALSE),"")</f>
        <v>Palliative Care Timely Dyspnea Screening &amp; Treatment</v>
      </c>
      <c r="C64" s="6" t="str">
        <f>IFERROR(VLOOKUP(A64,'[1]All in'!A:N,12,FALSE),"")</f>
        <v>Percentage of palliative care adult patients 18 years and older who were screened for dyspnea during the initial palliative care encounter or documentation that a screening was attempted AND for those with moderate/severe dyspnea or who are uncomfortable</v>
      </c>
      <c r="D64" s="7">
        <f>IFERROR(VLOOKUP(A64,'[1]All in'!A:N,6,FALSE),"")</f>
        <v>0</v>
      </c>
      <c r="E64" s="7" t="str">
        <f>IFERROR(VLOOKUP(A64,'[1]All in'!A:N,8,FALSE),"")</f>
        <v>N/A</v>
      </c>
      <c r="F64" s="7" t="str">
        <f>IFERROR(VLOOKUP(A64,'[1]All in'!A:N,9,FALSE),"")</f>
        <v>N/A</v>
      </c>
      <c r="G64" s="7" t="str">
        <f>IFERROR(VLOOKUP(A64,'[1]All in'!A:N,13,FALSE),"")</f>
        <v>Process</v>
      </c>
      <c r="H64" s="7" t="str">
        <f>IFERROR(VLOOKUP(A64,'[1]All in'!A:N,14,FALSE),"")</f>
        <v>Yes</v>
      </c>
    </row>
    <row r="65" spans="1:8" ht="58" x14ac:dyDescent="0.35">
      <c r="A65" s="5">
        <v>105</v>
      </c>
      <c r="B65" s="6" t="str">
        <f>IFERROR(VLOOKUP(A65,'[1]All in'!A:N,11,FALSE),"")</f>
        <v>Patients Treated with an Opioid Who Are Given a Bowel Regimen</v>
      </c>
      <c r="C65" s="6" t="str">
        <f>IFERROR(VLOOKUP(A65,'[1]All in'!A:N,12,FALSE),"")</f>
        <v>Percentage of adults 18 and older treated with an opioid that are offered/prescribed a bowel regimen during the same visit or documentation of reason for why this was not needed</v>
      </c>
      <c r="D65" s="7">
        <f>IFERROR(VLOOKUP(A65,'[1]All in'!A:N,6,FALSE),"")</f>
        <v>0</v>
      </c>
      <c r="E65" s="7" t="str">
        <f>IFERROR(VLOOKUP(A65,'[1]All in'!A:N,8,FALSE),"")</f>
        <v>N/A</v>
      </c>
      <c r="F65" s="7" t="str">
        <f>IFERROR(VLOOKUP(A65,'[1]All in'!A:N,9,FALSE),"")</f>
        <v>N/A</v>
      </c>
      <c r="G65" s="7" t="str">
        <f>IFERROR(VLOOKUP(A65,'[1]All in'!A:N,13,FALSE),"")</f>
        <v>Process</v>
      </c>
      <c r="H65" s="7" t="str">
        <f>IFERROR(VLOOKUP(A65,'[1]All in'!A:N,14,FALSE),"")</f>
        <v>Yes</v>
      </c>
    </row>
    <row r="66" spans="1:8" ht="72.5" x14ac:dyDescent="0.35">
      <c r="A66" s="5">
        <v>106</v>
      </c>
      <c r="B66" s="6" t="str">
        <f>IFERROR(VLOOKUP(A66,'[1]All in'!A:N,11,FALSE),"")</f>
        <v>All Patients Who Die an Expected Death with an ICD that Has Been Deactivated</v>
      </c>
      <c r="C66" s="6" t="str">
        <f>IFERROR(VLOOKUP(A66,'[1]All in'!A:N,12,FALSE),"")</f>
        <v>Percentage of adult 18 and older patients in any care setting who die an expected death from cancer or other terminal illness and who have an implantable cardioverter-defibrillator (ICD) in place at the time of death that was deactivated prior to death or</v>
      </c>
      <c r="D66" s="7">
        <f>IFERROR(VLOOKUP(A66,'[1]All in'!A:N,6,FALSE),"")</f>
        <v>0</v>
      </c>
      <c r="E66" s="7" t="str">
        <f>IFERROR(VLOOKUP(A66,'[1]All in'!A:N,8,FALSE),"")</f>
        <v>N/A</v>
      </c>
      <c r="F66" s="7" t="str">
        <f>IFERROR(VLOOKUP(A66,'[1]All in'!A:N,9,FALSE),"")</f>
        <v>N/A</v>
      </c>
      <c r="G66" s="7" t="str">
        <f>IFERROR(VLOOKUP(A66,'[1]All in'!A:N,13,FALSE),"")</f>
        <v>Process</v>
      </c>
      <c r="H66" s="7" t="str">
        <f>IFERROR(VLOOKUP(A66,'[1]All in'!A:N,14,FALSE),"")</f>
        <v>Yes</v>
      </c>
    </row>
    <row r="67" spans="1:8" ht="72.5" x14ac:dyDescent="0.35">
      <c r="A67" s="5">
        <v>107</v>
      </c>
      <c r="B67" s="6" t="str">
        <f>IFERROR(VLOOKUP(A67,'[1]All in'!A:N,11,FALSE),"")</f>
        <v>Patients Admitted to ICU who Have Care Preferences Documented</v>
      </c>
      <c r="C67" s="6" t="str">
        <f>IFERROR(VLOOKUP(A67,'[1]All in'!A:N,12,FALSE),"")</f>
        <v>Percentage of adult 18 and older patients admitted to ICU who receive palliative care and survive at least 2 days who have their care preferences documented within 2 days OR documentation as to why this was not done.</v>
      </c>
      <c r="D67" s="7">
        <f>IFERROR(VLOOKUP(A67,'[1]All in'!A:N,6,FALSE),"")</f>
        <v>0</v>
      </c>
      <c r="E67" s="7" t="str">
        <f>IFERROR(VLOOKUP(A67,'[1]All in'!A:N,8,FALSE),"")</f>
        <v>N/A</v>
      </c>
      <c r="F67" s="7" t="str">
        <f>IFERROR(VLOOKUP(A67,'[1]All in'!A:N,9,FALSE),"")</f>
        <v>N/A</v>
      </c>
      <c r="G67" s="7" t="str">
        <f>IFERROR(VLOOKUP(A67,'[1]All in'!A:N,13,FALSE),"")</f>
        <v>Process</v>
      </c>
      <c r="H67" s="7" t="str">
        <f>IFERROR(VLOOKUP(A67,'[1]All in'!A:N,14,FALSE),"")</f>
        <v>Yes</v>
      </c>
    </row>
    <row r="68" spans="1:8" ht="43.5" x14ac:dyDescent="0.35">
      <c r="A68" s="5">
        <v>108</v>
      </c>
      <c r="B68" s="6" t="str">
        <f>IFERROR(VLOOKUP(A68,'[1]All in'!A:N,11,FALSE),"")</f>
        <v>Patients with Advanced Cancer Screened for Pain at Outpatient Visits</v>
      </c>
      <c r="C68" s="6" t="str">
        <f>IFERROR(VLOOKUP(A68,'[1]All in'!A:N,12,FALSE),"")</f>
        <v>Adult patients with advanced cancer who are screened for pain with a standardized quantitative tool at each outpatient visit</v>
      </c>
      <c r="D68" s="7">
        <f>IFERROR(VLOOKUP(A68,'[1]All in'!A:N,6,FALSE),"")</f>
        <v>0</v>
      </c>
      <c r="E68" s="7">
        <f>IFERROR(VLOOKUP(A68,'[1]All in'!A:N,8,FALSE),"")</f>
        <v>1628</v>
      </c>
      <c r="F68" s="7" t="str">
        <f>IFERROR(VLOOKUP(A68,'[1]All in'!A:N,9,FALSE),"")</f>
        <v>N/A</v>
      </c>
      <c r="G68" s="7" t="str">
        <f>IFERROR(VLOOKUP(A68,'[1]All in'!A:N,13,FALSE),"")</f>
        <v>Process</v>
      </c>
      <c r="H68" s="7" t="str">
        <f>IFERROR(VLOOKUP(A68,'[1]All in'!A:N,14,FALSE),"")</f>
        <v>No</v>
      </c>
    </row>
    <row r="69" spans="1:8" ht="58" x14ac:dyDescent="0.35">
      <c r="A69" s="5">
        <v>109</v>
      </c>
      <c r="B69" s="6" t="str">
        <f>IFERROR(VLOOKUP(A69,'[1]All in'!A:N,11,FALSE),"")</f>
        <v>Palliative Care Initial Encounter Pain Screening</v>
      </c>
      <c r="C69" s="6" t="str">
        <f>IFERROR(VLOOKUP(A69,'[1]All in'!A:N,12,FALSE),"")</f>
        <v>The percentage of palliative care adult patients 18 and older who were screened for pain during the initial palliative care encounter or documentation that a screening was attempted</v>
      </c>
      <c r="D69" s="7">
        <f>IFERROR(VLOOKUP(A69,'[1]All in'!A:N,6,FALSE),"")</f>
        <v>0</v>
      </c>
      <c r="E69" s="7" t="str">
        <f>IFERROR(VLOOKUP(A69,'[1]All in'!A:N,8,FALSE),"")</f>
        <v>N/A</v>
      </c>
      <c r="F69" s="7" t="str">
        <f>IFERROR(VLOOKUP(A69,'[1]All in'!A:N,9,FALSE),"")</f>
        <v>N/A</v>
      </c>
      <c r="G69" s="7" t="str">
        <f>IFERROR(VLOOKUP(A69,'[1]All in'!A:N,13,FALSE),"")</f>
        <v>Process</v>
      </c>
      <c r="H69" s="7" t="str">
        <f>IFERROR(VLOOKUP(A69,'[1]All in'!A:N,14,FALSE),"")</f>
        <v>No</v>
      </c>
    </row>
    <row r="70" spans="1:8" ht="58" x14ac:dyDescent="0.35">
      <c r="A70" s="5">
        <v>110</v>
      </c>
      <c r="B70" s="6" t="str">
        <f>IFERROR(VLOOKUP(A70,'[1]All in'!A:N,11,FALSE),"")</f>
        <v>Functional Status Assessments for Congestive Heart Failure</v>
      </c>
      <c r="C70" s="6" t="str">
        <f>IFERROR(VLOOKUP(A70,'[1]All in'!A:N,12,FALSE),"")</f>
        <v>Percentage of patients 65 years of age and older with congestive  heart failure who completed initial and follow-up patient-reported functional status assessments</v>
      </c>
      <c r="D70" s="7">
        <f>IFERROR(VLOOKUP(A70,'[1]All in'!A:N,6,FALSE),"")</f>
        <v>377</v>
      </c>
      <c r="E70" s="7" t="str">
        <f>IFERROR(VLOOKUP(A70,'[1]All in'!A:N,8,FALSE),"")</f>
        <v>N/A</v>
      </c>
      <c r="F70" s="7" t="str">
        <f>IFERROR(VLOOKUP(A70,'[1]All in'!A:N,9,FALSE),"")</f>
        <v>CMS90</v>
      </c>
      <c r="G70" s="7" t="str">
        <f>IFERROR(VLOOKUP(A70,'[1]All in'!A:N,13,FALSE),"")</f>
        <v>Process</v>
      </c>
      <c r="H70" s="7" t="str">
        <f>IFERROR(VLOOKUP(A70,'[1]All in'!A:N,14,FALSE),"")</f>
        <v>Yes</v>
      </c>
    </row>
    <row r="71" spans="1:8" ht="43.5" x14ac:dyDescent="0.35">
      <c r="A71" s="5">
        <v>111</v>
      </c>
      <c r="B71" s="6" t="str">
        <f>IFERROR(VLOOKUP(A71,'[1]All in'!A:N,11,FALSE),"")</f>
        <v>Primary Caries Prevention Intervention as Offered by Primary Care Providers, including Dentists</v>
      </c>
      <c r="C71" s="6" t="str">
        <f>IFERROR(VLOOKUP(A71,'[1]All in'!A:N,12,FALSE),"")</f>
        <v>Percentage of children, age 0-20 years, who received a fluoride varnish application during the measurement period.</v>
      </c>
      <c r="D71" s="7">
        <f>IFERROR(VLOOKUP(A71,'[1]All in'!A:N,6,FALSE),"")</f>
        <v>379</v>
      </c>
      <c r="E71" s="7" t="str">
        <f>IFERROR(VLOOKUP(A71,'[1]All in'!A:N,8,FALSE),"")</f>
        <v>N/A</v>
      </c>
      <c r="F71" s="7" t="str">
        <f>IFERROR(VLOOKUP(A71,'[1]All in'!A:N,9,FALSE),"")</f>
        <v>CMS74</v>
      </c>
      <c r="G71" s="7" t="str">
        <f>IFERROR(VLOOKUP(A71,'[1]All in'!A:N,13,FALSE),"")</f>
        <v>Process</v>
      </c>
      <c r="H71" s="7" t="str">
        <f>IFERROR(VLOOKUP(A71,'[1]All in'!A:N,14,FALSE),"")</f>
        <v>No</v>
      </c>
    </row>
    <row r="72" spans="1:8" ht="43.5" x14ac:dyDescent="0.35">
      <c r="A72" s="5">
        <v>112</v>
      </c>
      <c r="B72" s="6" t="str">
        <f>IFERROR(VLOOKUP(A72,'[1]All in'!A:N,11,FALSE),"")</f>
        <v>Osteoarthritis (OA): Function and Pain Assessment</v>
      </c>
      <c r="C72" s="6" t="str">
        <f>IFERROR(VLOOKUP(A72,'[1]All in'!A:N,12,FALSE),"")</f>
        <v>Percentage of patient visits for patients aged 21 years and older with a diagnosis of osteoarthritis (OA) with assessment for function and pain</v>
      </c>
      <c r="D72" s="7">
        <f>IFERROR(VLOOKUP(A72,'[1]All in'!A:N,6,FALSE),"")</f>
        <v>109</v>
      </c>
      <c r="E72" s="7" t="str">
        <f>IFERROR(VLOOKUP(A72,'[1]All in'!A:N,8,FALSE),"")</f>
        <v>N/A</v>
      </c>
      <c r="F72" s="7" t="str">
        <f>IFERROR(VLOOKUP(A72,'[1]All in'!A:N,9,FALSE),"")</f>
        <v>N/A</v>
      </c>
      <c r="G72" s="7" t="str">
        <f>IFERROR(VLOOKUP(A72,'[1]All in'!A:N,13,FALSE),"")</f>
        <v>Process</v>
      </c>
      <c r="H72" s="7" t="str">
        <f>IFERROR(VLOOKUP(A72,'[1]All in'!A:N,14,FALSE),"")</f>
        <v>Yes</v>
      </c>
    </row>
    <row r="73" spans="1:8" ht="72.5" x14ac:dyDescent="0.35">
      <c r="A73" s="5">
        <v>113</v>
      </c>
      <c r="B73" s="6" t="str">
        <f>IFERROR(VLOOKUP(A73,'[1]All in'!A:N,11,FALSE),"")</f>
        <v>Communication with the Physician or Other Clinician Managing On-going Care Post-Fracture for Men and Women Aged 50 Years and Older</v>
      </c>
      <c r="C73" s="6" t="str">
        <f>IFERROR(VLOOKUP(A73,'[1]All in'!A:N,12,FALSE),"")</f>
        <v>Percentage of patients aged 50 years and older treated for a fracture with documentation of communication, between the physician treating the fracture and the physician or other clinician managing the patient's on-going care, that a fracture occurred and</v>
      </c>
      <c r="D73" s="7">
        <f>IFERROR(VLOOKUP(A73,'[1]All in'!A:N,6,FALSE),"")</f>
        <v>24</v>
      </c>
      <c r="E73" s="7" t="str">
        <f>IFERROR(VLOOKUP(A73,'[1]All in'!A:N,8,FALSE),"")</f>
        <v>N/A</v>
      </c>
      <c r="F73" s="7" t="str">
        <f>IFERROR(VLOOKUP(A73,'[1]All in'!A:N,9,FALSE),"")</f>
        <v>N/A</v>
      </c>
      <c r="G73" s="7" t="str">
        <f>IFERROR(VLOOKUP(A73,'[1]All in'!A:N,13,FALSE),"")</f>
        <v>Process</v>
      </c>
      <c r="H73" s="7" t="str">
        <f>IFERROR(VLOOKUP(A73,'[1]All in'!A:N,14,FALSE),"")</f>
        <v>Yes</v>
      </c>
    </row>
    <row r="74" spans="1:8" ht="58" x14ac:dyDescent="0.35">
      <c r="A74" s="5">
        <v>114</v>
      </c>
      <c r="B74" s="6" t="str">
        <f>IFERROR(VLOOKUP(A74,'[1]All in'!A:N,11,FALSE),"")</f>
        <v>Osteoporosis Management in Women who have had a fracture</v>
      </c>
      <c r="C74" s="6" t="str">
        <f>IFERROR(VLOOKUP(A74,'[1]All in'!A:N,12,FALSE),"")</f>
        <v>The percentage of women age 50-85 who suffered a fracture and who either had a bone mineral density test or received a prescription for a drug to treat osteoporosis in the six months after the fracture</v>
      </c>
      <c r="D74" s="7">
        <f>IFERROR(VLOOKUP(A74,'[1]All in'!A:N,6,FALSE),"")</f>
        <v>418</v>
      </c>
      <c r="E74" s="7" t="str">
        <f>IFERROR(VLOOKUP(A74,'[1]All in'!A:N,8,FALSE),"")</f>
        <v>0053</v>
      </c>
      <c r="F74" s="7" t="str">
        <f>IFERROR(VLOOKUP(A74,'[1]All in'!A:N,9,FALSE),"")</f>
        <v>N/A</v>
      </c>
      <c r="G74" s="7" t="str">
        <f>IFERROR(VLOOKUP(A74,'[1]All in'!A:N,13,FALSE),"")</f>
        <v>Process</v>
      </c>
      <c r="H74" s="7" t="str">
        <f>IFERROR(VLOOKUP(A74,'[1]All in'!A:N,14,FALSE),"")</f>
        <v>No</v>
      </c>
    </row>
    <row r="75" spans="1:8" ht="43.5" x14ac:dyDescent="0.35">
      <c r="A75" s="5">
        <v>115</v>
      </c>
      <c r="B75" s="6" t="str">
        <f>IFERROR(VLOOKUP(A75,'[1]All in'!A:N,11,FALSE),"")</f>
        <v>Screening for Osteoporosis for Women Aged 65-85 Years of Age</v>
      </c>
      <c r="C75" s="6" t="str">
        <f>IFERROR(VLOOKUP(A75,'[1]All in'!A:N,12,FALSE),"")</f>
        <v>Percentage of female patients aged 65-85 years of age who ever had a central dual-energy X-ray absorptiometry (DXA) to check for osteoporosis</v>
      </c>
      <c r="D75" s="7">
        <f>IFERROR(VLOOKUP(A75,'[1]All in'!A:N,6,FALSE),"")</f>
        <v>39</v>
      </c>
      <c r="E75" s="7" t="str">
        <f>IFERROR(VLOOKUP(A75,'[1]All in'!A:N,8,FALSE),"")</f>
        <v>0046</v>
      </c>
      <c r="F75" s="7" t="str">
        <f>IFERROR(VLOOKUP(A75,'[1]All in'!A:N,9,FALSE),"")</f>
        <v>N/A</v>
      </c>
      <c r="G75" s="7" t="str">
        <f>IFERROR(VLOOKUP(A75,'[1]All in'!A:N,13,FALSE),"")</f>
        <v>Process</v>
      </c>
      <c r="H75" s="7" t="str">
        <f>IFERROR(VLOOKUP(A75,'[1]All in'!A:N,14,FALSE),"")</f>
        <v>No</v>
      </c>
    </row>
    <row r="76" spans="1:8" ht="58" x14ac:dyDescent="0.35">
      <c r="A76" s="5">
        <v>116</v>
      </c>
      <c r="B76" s="6" t="str">
        <f>IFERROR(VLOOKUP(A76,'[1]All in'!A:N,11,FALSE),"")</f>
        <v>Pain assessment and follow-up</v>
      </c>
      <c r="C76" s="6" t="str">
        <f>IFERROR(VLOOKUP(A76,'[1]All in'!A:N,12,FALSE),"")</f>
        <v>Percentage of visits for patients aged 18 years and older with documentation of a pain assessment using a standardized tool(s) on each visit AND documentation of a follow-up plan when pain is present</v>
      </c>
      <c r="D76" s="7">
        <f>IFERROR(VLOOKUP(A76,'[1]All in'!A:N,6,FALSE),"")</f>
        <v>131</v>
      </c>
      <c r="E76" s="7" t="str">
        <f>IFERROR(VLOOKUP(A76,'[1]All in'!A:N,8,FALSE),"")</f>
        <v>0420</v>
      </c>
      <c r="F76" s="7" t="str">
        <f>IFERROR(VLOOKUP(A76,'[1]All in'!A:N,9,FALSE),"")</f>
        <v>N/A</v>
      </c>
      <c r="G76" s="7" t="str">
        <f>IFERROR(VLOOKUP(A76,'[1]All in'!A:N,13,FALSE),"")</f>
        <v>Process</v>
      </c>
      <c r="H76" s="7" t="str">
        <f>IFERROR(VLOOKUP(A76,'[1]All in'!A:N,14,FALSE),"")</f>
        <v>Yes</v>
      </c>
    </row>
    <row r="77" spans="1:8" ht="101.5" x14ac:dyDescent="0.35">
      <c r="A77" s="5">
        <v>117</v>
      </c>
      <c r="B77" s="6" t="str">
        <f>IFERROR(VLOOKUP(A77,'[1]All in'!A:N,11,FALSE),"")</f>
        <v>Functional Outcome Assessment</v>
      </c>
      <c r="C77" s="6" t="str">
        <f>IFERROR(VLOOKUP(A77,'[1]All in'!A:N,12,FALSE),"")</f>
        <v>Percentage of visits for patients aged 18 years and older with documentation of a current functional outcome assessment using a standardized functional outcome assessment tool on the date of the encounter AND documentation of a care plan based on identified functional outcome deficiencies on the date of the identified deficiencies</v>
      </c>
      <c r="D77" s="7">
        <f>IFERROR(VLOOKUP(A77,'[1]All in'!A:N,6,FALSE),"")</f>
        <v>182</v>
      </c>
      <c r="E77" s="7">
        <f>IFERROR(VLOOKUP(A77,'[1]All in'!A:N,8,FALSE),"")</f>
        <v>2624</v>
      </c>
      <c r="F77" s="7">
        <f>IFERROR(VLOOKUP(A77,'[1]All in'!A:N,9,FALSE),"")</f>
        <v>0</v>
      </c>
      <c r="G77" s="7" t="str">
        <f>IFERROR(VLOOKUP(A77,'[1]All in'!A:N,13,FALSE),"")</f>
        <v>Process</v>
      </c>
      <c r="H77" s="7" t="str">
        <f>IFERROR(VLOOKUP(A77,'[1]All in'!A:N,14,FALSE),"")</f>
        <v>Yes</v>
      </c>
    </row>
    <row r="78" spans="1:8" ht="72.5" x14ac:dyDescent="0.35">
      <c r="A78" s="5">
        <v>118</v>
      </c>
      <c r="B78" s="6" t="str">
        <f>IFERROR(VLOOKUP(A78,'[1]All in'!A:N,11,FALSE),"")</f>
        <v>Elder Maltreatment Screen and Follow-Up Plan</v>
      </c>
      <c r="C78" s="6" t="str">
        <f>IFERROR(VLOOKUP(A78,'[1]All in'!A:N,12,FALSE),"")</f>
        <v>Percentage of patients aged 65 years and older with a documented elder maltreatment screen using an Elder Maltreatment Screening Tool on the date of encounter AND a documented follow-up plan on the date of the positive screen</v>
      </c>
      <c r="D78" s="7">
        <f>IFERROR(VLOOKUP(A78,'[1]All in'!A:N,6,FALSE),"")</f>
        <v>181</v>
      </c>
      <c r="E78" s="7">
        <f>IFERROR(VLOOKUP(A78,'[1]All in'!A:N,8,FALSE),"")</f>
        <v>0</v>
      </c>
      <c r="F78" s="7">
        <f>IFERROR(VLOOKUP(A78,'[1]All in'!A:N,9,FALSE),"")</f>
        <v>0</v>
      </c>
      <c r="G78" s="7" t="str">
        <f>IFERROR(VLOOKUP(A78,'[1]All in'!A:N,13,FALSE),"")</f>
        <v>Process</v>
      </c>
      <c r="H78" s="7" t="str">
        <f>IFERROR(VLOOKUP(A78,'[1]All in'!A:N,14,FALSE),"")</f>
        <v>Yes</v>
      </c>
    </row>
    <row r="79" spans="1:8" ht="43.5" x14ac:dyDescent="0.35">
      <c r="A79" s="5">
        <v>119</v>
      </c>
      <c r="B79" s="6" t="str">
        <f>IFERROR(VLOOKUP(A79,'[1]All in'!A:N,11,FALSE),"")</f>
        <v>Dementia: Functional Status Assessment</v>
      </c>
      <c r="C79" s="6" t="str">
        <f>IFERROR(VLOOKUP(A79,'[1]All in'!A:N,12,FALSE),"")</f>
        <v>Percentage of patients with dementia for whom an assessment of functional status* was performed at least once in the last 12 months</v>
      </c>
      <c r="D79" s="7">
        <f>IFERROR(VLOOKUP(A79,'[1]All in'!A:N,6,FALSE),"")</f>
        <v>282</v>
      </c>
      <c r="E79" s="7">
        <f>IFERROR(VLOOKUP(A79,'[1]All in'!A:N,8,FALSE),"")</f>
        <v>0</v>
      </c>
      <c r="F79" s="7">
        <f>IFERROR(VLOOKUP(A79,'[1]All in'!A:N,9,FALSE),"")</f>
        <v>0</v>
      </c>
      <c r="G79" s="7" t="str">
        <f>IFERROR(VLOOKUP(A79,'[1]All in'!A:N,13,FALSE),"")</f>
        <v>Process</v>
      </c>
      <c r="H79" s="7" t="str">
        <f>IFERROR(VLOOKUP(A79,'[1]All in'!A:N,14,FALSE),"")</f>
        <v>No</v>
      </c>
    </row>
    <row r="80" spans="1:8" ht="116" x14ac:dyDescent="0.35">
      <c r="A80" s="5">
        <v>120</v>
      </c>
      <c r="B80" s="6" t="str">
        <f>IFERROR(VLOOKUP(A80,'[1]All in'!A:N,11,FALSE),"")</f>
        <v>Dementia: Safety Concerns Screening and Mitigation Recommendations or Referral for Patients with Dementia</v>
      </c>
      <c r="C80" s="6" t="str">
        <f>IFERROR(VLOOKUP(A80,'[1]All in'!A:N,12,FALSE),"")</f>
        <v>Percentage of patients with dementia or their caregiver(s) for whom there was a documented safety concerns screening *  in two domains of risk: 1) dangerousness to self or others and 2) environmental risks; and if safety concerns screening was positive in the last 12 months, there was documentation of mitigation recommendations, including but not limited to referral to other resources or orders for home safety evaluation</v>
      </c>
      <c r="D80" s="7">
        <f>IFERROR(VLOOKUP(A80,'[1]All in'!A:N,6,FALSE),"")</f>
        <v>286</v>
      </c>
      <c r="E80" s="7">
        <f>IFERROR(VLOOKUP(A80,'[1]All in'!A:N,8,FALSE),"")</f>
        <v>0</v>
      </c>
      <c r="F80" s="7">
        <f>IFERROR(VLOOKUP(A80,'[1]All in'!A:N,9,FALSE),"")</f>
        <v>0</v>
      </c>
      <c r="G80" s="7" t="str">
        <f>IFERROR(VLOOKUP(A80,'[1]All in'!A:N,13,FALSE),"")</f>
        <v>Process</v>
      </c>
      <c r="H80" s="7" t="str">
        <f>IFERROR(VLOOKUP(A80,'[1]All in'!A:N,14,FALSE),"")</f>
        <v>Yes</v>
      </c>
    </row>
    <row r="81" spans="1:8" ht="87" x14ac:dyDescent="0.35">
      <c r="A81" s="5">
        <v>121</v>
      </c>
      <c r="B81" s="6" t="str">
        <f>IFERROR(VLOOKUP(A81,'[1]All in'!A:N,11,FALSE),"")</f>
        <v>Dementia Associated Behavioral and Psychiatric Symptoms Screening and Management</v>
      </c>
      <c r="C81" s="6" t="str">
        <f>IFERROR(VLOOKUP(A81,'[1]All in'!A:N,12,FALSE),"")</f>
        <v>Percentage of patients with dementia for whom there was a documented symptoms screening* for behavioral and psychiatric symptoms, including depression, AND for whom, if symptoms screening was positive, there was also documentation of recommendations for symptoms management in the last 12 months</v>
      </c>
      <c r="D81" s="7">
        <f>IFERROR(VLOOKUP(A81,'[1]All in'!A:N,6,FALSE),"")</f>
        <v>283</v>
      </c>
      <c r="E81" s="7">
        <f>IFERROR(VLOOKUP(A81,'[1]All in'!A:N,8,FALSE),"")</f>
        <v>0</v>
      </c>
      <c r="F81" s="7">
        <f>IFERROR(VLOOKUP(A81,'[1]All in'!A:N,9,FALSE),"")</f>
        <v>0</v>
      </c>
      <c r="G81" s="7" t="str">
        <f>IFERROR(VLOOKUP(A81,'[1]All in'!A:N,13,FALSE),"")</f>
        <v>Process</v>
      </c>
      <c r="H81" s="7" t="str">
        <f>IFERROR(VLOOKUP(A81,'[1]All in'!A:N,14,FALSE),"")</f>
        <v>No</v>
      </c>
    </row>
    <row r="82" spans="1:8" ht="116" x14ac:dyDescent="0.35">
      <c r="A82" s="5">
        <v>122</v>
      </c>
      <c r="B82" s="6" t="str">
        <f>IFERROR(VLOOKUP(A82,'[1]All in'!A:N,11,FALSE),"")</f>
        <v>Functional Status Change for Patients with Knee Impairments</v>
      </c>
      <c r="C82" s="6" t="str">
        <f>IFERROR(VLOOKUP(A82,'[1]All in'!A:N,12,FALSE),"")</f>
        <v>A self-report measure of change in functional status for patients 14 year+ with knee impairments. The change in functional status (FS) assessed using FOTO's (knee ) PROM (patient-reported outcomes measure) is adjusted to patient characteristics known to be associated with FS outcomes (risk adjusted) and used as a performance measure at the patient level, at the individual clinician, and at the clinic level to assess quality</v>
      </c>
      <c r="D82" s="7">
        <f>IFERROR(VLOOKUP(A82,'[1]All in'!A:N,6,FALSE),"")</f>
        <v>217</v>
      </c>
      <c r="E82" s="7">
        <f>IFERROR(VLOOKUP(A82,'[1]All in'!A:N,8,FALSE),"")</f>
        <v>422</v>
      </c>
      <c r="F82" s="7">
        <f>IFERROR(VLOOKUP(A82,'[1]All in'!A:N,9,FALSE),"")</f>
        <v>0</v>
      </c>
      <c r="G82" s="7" t="str">
        <f>IFERROR(VLOOKUP(A82,'[1]All in'!A:N,13,FALSE),"")</f>
        <v>Outcome</v>
      </c>
      <c r="H82" s="7" t="str">
        <f>IFERROR(VLOOKUP(A82,'[1]All in'!A:N,14,FALSE),"")</f>
        <v>Yes</v>
      </c>
    </row>
    <row r="83" spans="1:8" ht="116" x14ac:dyDescent="0.35">
      <c r="A83" s="5">
        <v>123</v>
      </c>
      <c r="B83" s="6" t="str">
        <f>IFERROR(VLOOKUP(A83,'[1]All in'!A:N,11,FALSE),"")</f>
        <v>Functional Status Change for Patients with Hip Impairments</v>
      </c>
      <c r="C83" s="6" t="str">
        <f>IFERROR(VLOOKUP(A83,'[1]All in'!A:N,12,FALSE),"")</f>
        <v>A self-report measure of change in functional status (FS) for patients 14 years+ with hip impairments. The change in functional status (FS) assessed using FOTO's (hip) PROM (patient- reported outcomes measure) is adjusted to patient characteristics known to be associated with FS outcomes (risk adjusted) and used as a performance measure at the patient level, at the individual clinician, and at the clinic level to assess quality</v>
      </c>
      <c r="D83" s="7">
        <f>IFERROR(VLOOKUP(A83,'[1]All in'!A:N,6,FALSE),"")</f>
        <v>218</v>
      </c>
      <c r="E83" s="7">
        <f>IFERROR(VLOOKUP(A83,'[1]All in'!A:N,8,FALSE),"")</f>
        <v>423</v>
      </c>
      <c r="F83" s="7">
        <f>IFERROR(VLOOKUP(A83,'[1]All in'!A:N,9,FALSE),"")</f>
        <v>0</v>
      </c>
      <c r="G83" s="7" t="str">
        <f>IFERROR(VLOOKUP(A83,'[1]All in'!A:N,13,FALSE),"")</f>
        <v>Outcome</v>
      </c>
      <c r="H83" s="7" t="str">
        <f>IFERROR(VLOOKUP(A83,'[1]All in'!A:N,14,FALSE),"")</f>
        <v>Yes</v>
      </c>
    </row>
    <row r="84" spans="1:8" ht="130.5" x14ac:dyDescent="0.35">
      <c r="A84" s="5">
        <v>124</v>
      </c>
      <c r="B84" s="6" t="str">
        <f>IFERROR(VLOOKUP(A84,'[1]All in'!A:N,11,FALSE),"")</f>
        <v>Functional Status Change for Patients with Foot or Ankle Impairments</v>
      </c>
      <c r="C84" s="6" t="str">
        <f>IFERROR(VLOOKUP(A84,'[1]All in'!A:N,12,FALSE),"")</f>
        <v>A self-report measure of change in functional status (FS) for patients 14 years+ with foot and ankle impairments. The change in functional status (FS) assessed using FOTO's (foot and ankle) PROM (patient reported outcomes measure) is adjusted to patient characteristics known to be associated with FS outcomes (risk adjusted) and used as a performance measure at the patient level, at the individual clinician, and at the clinic level to assess quality</v>
      </c>
      <c r="D84" s="7">
        <f>IFERROR(VLOOKUP(A84,'[1]All in'!A:N,6,FALSE),"")</f>
        <v>219</v>
      </c>
      <c r="E84" s="7">
        <f>IFERROR(VLOOKUP(A84,'[1]All in'!A:N,8,FALSE),"")</f>
        <v>424</v>
      </c>
      <c r="F84" s="7">
        <f>IFERROR(VLOOKUP(A84,'[1]All in'!A:N,9,FALSE),"")</f>
        <v>0</v>
      </c>
      <c r="G84" s="7" t="str">
        <f>IFERROR(VLOOKUP(A84,'[1]All in'!A:N,13,FALSE),"")</f>
        <v>Outcome</v>
      </c>
      <c r="H84" s="7" t="str">
        <f>IFERROR(VLOOKUP(A84,'[1]All in'!A:N,14,FALSE),"")</f>
        <v>Yes</v>
      </c>
    </row>
    <row r="85" spans="1:8" ht="130.5" x14ac:dyDescent="0.35">
      <c r="A85" s="5">
        <v>125</v>
      </c>
      <c r="B85" s="6" t="str">
        <f>IFERROR(VLOOKUP(A85,'[1]All in'!A:N,11,FALSE),"")</f>
        <v>Functional Status Change for Patients with Lumbar Impairments</v>
      </c>
      <c r="C85" s="6" t="str">
        <f>IFERROR(VLOOKUP(A85,'[1]All in'!A:N,12,FALSE),"")</f>
        <v>A self-report outcome measure of change in functional status for patients 14 years+ with lumbar impairments. The change in functional status (FS) assessed using FOTO (lumbar) PROM (patient reported outcome measure) is adjusted to patient characteristics known to be associated with FS outcomes (risk adjusted) and used as a performance measure at the patient level, at the individual clinician, and at the clinic level by to assess quality</v>
      </c>
      <c r="D85" s="7">
        <f>IFERROR(VLOOKUP(A85,'[1]All in'!A:N,6,FALSE),"")</f>
        <v>220</v>
      </c>
      <c r="E85" s="7">
        <f>IFERROR(VLOOKUP(A85,'[1]All in'!A:N,8,FALSE),"")</f>
        <v>425</v>
      </c>
      <c r="F85" s="7">
        <f>IFERROR(VLOOKUP(A85,'[1]All in'!A:N,9,FALSE),"")</f>
        <v>0</v>
      </c>
      <c r="G85" s="7" t="str">
        <f>IFERROR(VLOOKUP(A85,'[1]All in'!A:N,13,FALSE),"")</f>
        <v>Outcome</v>
      </c>
      <c r="H85" s="7" t="str">
        <f>IFERROR(VLOOKUP(A85,'[1]All in'!A:N,14,FALSE),"")</f>
        <v>Yes</v>
      </c>
    </row>
    <row r="86" spans="1:8" ht="130.5" x14ac:dyDescent="0.35">
      <c r="A86" s="5">
        <v>126</v>
      </c>
      <c r="B86" s="6" t="str">
        <f>IFERROR(VLOOKUP(A86,'[1]All in'!A:N,11,FALSE),"")</f>
        <v>Functional Status Change for Patients with Shoulder Impairments</v>
      </c>
      <c r="C86" s="6" t="str">
        <f>IFERROR(VLOOKUP(A86,'[1]All in'!A:N,12,FALSE),"")</f>
        <v>A self-report outcome measure of change in functional status (FS) for patients 14 years+ with shoulder impairments. The change in functional status (FS) assessed using FOTO's (shoulder) PROM (patient reported outcomes measure) is adjusted to patient characteristics known to be associated with FS outcomes (risk adjusted) and used as a performance measure at the patient level, at the individual clinician, and at the clinic level to assess quality</v>
      </c>
      <c r="D86" s="7">
        <f>IFERROR(VLOOKUP(A86,'[1]All in'!A:N,6,FALSE),"")</f>
        <v>221</v>
      </c>
      <c r="E86" s="7">
        <f>IFERROR(VLOOKUP(A86,'[1]All in'!A:N,8,FALSE),"")</f>
        <v>426</v>
      </c>
      <c r="F86" s="7">
        <f>IFERROR(VLOOKUP(A86,'[1]All in'!A:N,9,FALSE),"")</f>
        <v>0</v>
      </c>
      <c r="G86" s="7" t="str">
        <f>IFERROR(VLOOKUP(A86,'[1]All in'!A:N,13,FALSE),"")</f>
        <v>Outcome</v>
      </c>
      <c r="H86" s="7" t="str">
        <f>IFERROR(VLOOKUP(A86,'[1]All in'!A:N,14,FALSE),"")</f>
        <v>Yes</v>
      </c>
    </row>
    <row r="87" spans="1:8" ht="130.5" x14ac:dyDescent="0.35">
      <c r="A87" s="5">
        <v>127</v>
      </c>
      <c r="B87" s="6" t="str">
        <f>IFERROR(VLOOKUP(A87,'[1]All in'!A:N,11,FALSE),"")</f>
        <v>Functional Status Change for Patients with Elbow, Wrist or Hand Impairments</v>
      </c>
      <c r="C87" s="6" t="str">
        <f>IFERROR(VLOOKUP(A87,'[1]All in'!A:N,12,FALSE),"")</f>
        <v>A self-report outcome measure of functional status (FS) for patients 14 years+ with elbow, wrist or hand impairments. The change in FS assessed using FOTO (elbow, wrist and hand) PROM (patient reported outcomes measure) is adjusted to patient characteristics known to be associated with FS  outcomes (risk adjusted) and used as a performance measure at the patient level, at the individual clinician, and at the clinic level to assess quality</v>
      </c>
      <c r="D87" s="7">
        <f>IFERROR(VLOOKUP(A87,'[1]All in'!A:N,6,FALSE),"")</f>
        <v>222</v>
      </c>
      <c r="E87" s="7">
        <f>IFERROR(VLOOKUP(A87,'[1]All in'!A:N,8,FALSE),"")</f>
        <v>427</v>
      </c>
      <c r="F87" s="7">
        <f>IFERROR(VLOOKUP(A87,'[1]All in'!A:N,9,FALSE),"")</f>
        <v>0</v>
      </c>
      <c r="G87" s="7" t="str">
        <f>IFERROR(VLOOKUP(A87,'[1]All in'!A:N,13,FALSE),"")</f>
        <v>Outcome</v>
      </c>
      <c r="H87" s="7" t="str">
        <f>IFERROR(VLOOKUP(A87,'[1]All in'!A:N,14,FALSE),"")</f>
        <v>Yes</v>
      </c>
    </row>
    <row r="88" spans="1:8" ht="145" x14ac:dyDescent="0.35">
      <c r="A88" s="5">
        <v>128</v>
      </c>
      <c r="B88" s="6" t="str">
        <f>IFERROR(VLOOKUP(A88,'[1]All in'!A:N,11,FALSE),"")</f>
        <v>Functional Status Change for Patients with Other General Orthopaedic Impairments</v>
      </c>
      <c r="C88" s="6" t="str">
        <f>IFERROR(VLOOKUP(A88,'[1]All in'!A:N,12,FALSE),"")</f>
        <v>A self-report outcome measure of functional status (FS) for patients 14 years+ with general orthopaedic impairments (neck, cranium, mandible, thoracic spine, ribs or other general orthopaedic impairment). The change in FS assessed using FOTO (general orthopaedic) PROM (patient reported outcomes measure) is adjusted to patient characteristics known to be associated with FS outcomes (risk adjusted) and used as a performance measure at the patient level, at the individual clinician, and at the clinic level by to assess quality</v>
      </c>
      <c r="D88" s="7">
        <f>IFERROR(VLOOKUP(A88,'[1]All in'!A:N,6,FALSE),"")</f>
        <v>223</v>
      </c>
      <c r="E88" s="7">
        <f>IFERROR(VLOOKUP(A88,'[1]All in'!A:N,8,FALSE),"")</f>
        <v>428</v>
      </c>
      <c r="F88" s="7">
        <f>IFERROR(VLOOKUP(A88,'[1]All in'!A:N,9,FALSE),"")</f>
        <v>0</v>
      </c>
      <c r="G88" s="7" t="str">
        <f>IFERROR(VLOOKUP(A88,'[1]All in'!A:N,13,FALSE),"")</f>
        <v>Outcome</v>
      </c>
      <c r="H88" s="7" t="str">
        <f>IFERROR(VLOOKUP(A88,'[1]All in'!A:N,14,FALSE),"")</f>
        <v>Yes</v>
      </c>
    </row>
    <row r="89" spans="1:8" ht="72.5" x14ac:dyDescent="0.35">
      <c r="A89" s="5">
        <v>129</v>
      </c>
      <c r="B89" s="6" t="str">
        <f>IFERROR(VLOOKUP(A89,'[1]All in'!A:N,11,FALSE),"")</f>
        <v>Perioperative Care: Selection of prophylactic antibiotic – first or second generation cephalosporin</v>
      </c>
      <c r="C89" s="6" t="str">
        <f>IFERROR(VLOOKUP(A89,'[1]All in'!A:N,12,FALSE),"")</f>
        <v>Percentage of surgical patients aged 18 years and older undergoing procedures with the indications for a first OR second generation cephalosporin prophylactic antibiotic, who had an order for a first OR second generation cephalosporin for antimicrobial prophylaxis</v>
      </c>
      <c r="D89" s="7">
        <f>IFERROR(VLOOKUP(A89,'[1]All in'!A:N,6,FALSE),"")</f>
        <v>21</v>
      </c>
      <c r="E89" s="7">
        <f>IFERROR(VLOOKUP(A89,'[1]All in'!A:N,8,FALSE),"")</f>
        <v>268</v>
      </c>
      <c r="F89" s="7">
        <f>IFERROR(VLOOKUP(A89,'[1]All in'!A:N,9,FALSE),"")</f>
        <v>0</v>
      </c>
      <c r="G89" s="7" t="str">
        <f>IFERROR(VLOOKUP(A89,'[1]All in'!A:N,13,FALSE),"")</f>
        <v>Process</v>
      </c>
      <c r="H89" s="7" t="str">
        <f>IFERROR(VLOOKUP(A89,'[1]All in'!A:N,14,FALSE),"")</f>
        <v>Yes</v>
      </c>
    </row>
    <row r="90" spans="1:8" ht="72.5" x14ac:dyDescent="0.35">
      <c r="A90" s="5">
        <v>130</v>
      </c>
      <c r="B90" s="6" t="str">
        <f>IFERROR(VLOOKUP(A90,'[1]All in'!A:N,11,FALSE),"")</f>
        <v>Atrial Fibrillation and Atrial Flutter: Chronic Anticoagulation Therapy</v>
      </c>
      <c r="C90" s="6" t="str">
        <f>IFERROR(VLOOKUP(A90,'[1]All in'!A:N,12,FALSE),"")</f>
        <v>Percentage of patients aged 18 years and older with nonvalvular atrial fibrillation (AF) or atrial flutter who were prescribed warfarin OR another FDA-approved oral anticoagulant drug that for the prevention of thromboembolism during the measurement period.</v>
      </c>
      <c r="D90" s="7">
        <f>IFERROR(VLOOKUP(A90,'[1]All in'!A:N,6,FALSE),"")</f>
        <v>326</v>
      </c>
      <c r="E90" s="7">
        <f>IFERROR(VLOOKUP(A90,'[1]All in'!A:N,8,FALSE),"")</f>
        <v>1525</v>
      </c>
      <c r="F90" s="7">
        <f>IFERROR(VLOOKUP(A90,'[1]All in'!A:N,9,FALSE),"")</f>
        <v>0</v>
      </c>
      <c r="G90" s="7" t="str">
        <f>IFERROR(VLOOKUP(A90,'[1]All in'!A:N,13,FALSE),"")</f>
        <v>Process</v>
      </c>
      <c r="H90" s="7" t="str">
        <f>IFERROR(VLOOKUP(A90,'[1]All in'!A:N,14,FALSE),"")</f>
        <v>No</v>
      </c>
    </row>
    <row r="91" spans="1:8" ht="72.5" x14ac:dyDescent="0.35">
      <c r="A91" s="5">
        <v>131</v>
      </c>
      <c r="B91" s="6" t="str">
        <f>IFERROR(VLOOKUP(A91,'[1]All in'!A:N,11,FALSE),"")</f>
        <v>Dementia/l Caregiver Education and Support</v>
      </c>
      <c r="C91" s="6" t="str">
        <f>IFERROR(VLOOKUP(A91,'[1]All in'!A:N,12,FALSE),"")</f>
        <v>Percentage of patients with dementia whose caregiver(s)* were provided with education** on dementia disease management and health behavior changes AND were referred to additional resources*** for support in the last 12 months</v>
      </c>
      <c r="D91" s="7">
        <f>IFERROR(VLOOKUP(A91,'[1]All in'!A:N,6,FALSE),"")</f>
        <v>0</v>
      </c>
      <c r="E91" s="7">
        <f>IFERROR(VLOOKUP(A91,'[1]All in'!A:N,8,FALSE),"")</f>
        <v>0</v>
      </c>
      <c r="F91" s="7">
        <f>IFERROR(VLOOKUP(A91,'[1]All in'!A:N,9,FALSE),"")</f>
        <v>288</v>
      </c>
      <c r="G91" s="7" t="str">
        <f>IFERROR(VLOOKUP(A91,'[1]All in'!A:N,13,FALSE),"")</f>
        <v>Process</v>
      </c>
      <c r="H91" s="7" t="str">
        <f>IFERROR(VLOOKUP(A91,'[1]All in'!A:N,14,FALSE),"")</f>
        <v>No</v>
      </c>
    </row>
    <row r="92" spans="1:8" ht="101.5" x14ac:dyDescent="0.35">
      <c r="A92" s="5">
        <v>132</v>
      </c>
      <c r="B92" s="6" t="str">
        <f>IFERROR(VLOOKUP(A92,'[1]All in'!A:N,11,FALSE),"")</f>
        <v xml:space="preserve">Developmental Screening 0-3yo </v>
      </c>
      <c r="C92" s="6" t="str">
        <f>IFERROR(VLOOKUP(A92,'[1]All in'!A:N,12,FALSE),"")</f>
        <v>The 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v>
      </c>
      <c r="D92" s="7">
        <f>IFERROR(VLOOKUP(A92,'[1]All in'!A:N,6,FALSE),"")</f>
        <v>467</v>
      </c>
      <c r="E92" s="7">
        <f>IFERROR(VLOOKUP(A92,'[1]All in'!A:N,8,FALSE),"")</f>
        <v>1448</v>
      </c>
      <c r="F92" s="7">
        <f>IFERROR(VLOOKUP(A92,'[1]All in'!A:N,9,FALSE),"")</f>
        <v>0</v>
      </c>
      <c r="G92" s="7" t="str">
        <f>IFERROR(VLOOKUP(A92,'[1]All in'!A:N,13,FALSE),"")</f>
        <v>Process</v>
      </c>
      <c r="H92" s="7" t="str">
        <f>IFERROR(VLOOKUP(A92,'[1]All in'!A:N,14,FALSE),"")</f>
        <v>No</v>
      </c>
    </row>
    <row r="93" spans="1:8" ht="125.15" customHeight="1" x14ac:dyDescent="0.35">
      <c r="A93" s="5">
        <v>133</v>
      </c>
      <c r="B93" s="6" t="str">
        <f>IFERROR(VLOOKUP(A93,'[1]All in'!A:N,11,FALSE),"")</f>
        <v>Person-Centered Primary Care Measure Performance Measure (PCPCM-PM)</v>
      </c>
      <c r="C93" s="6" t="str">
        <f>IFERROR(VLOOKUP(A93,'[1]All in'!A:N,12,FALSE),"")</f>
        <v>The Person-Centered Primary Care Measure Performance Measure (PCPCM-PM) utilizes the PCPCM (a comprehensive and parsimonious set of 11 patient-reported items) to assess the broad scope of primary care. 
PCPCM PROM
1. My practice makes it easy for me to get care.
Definitely		Mostly		Somewhat		Not at all
2. My practice is able to provide most of my care.
Definitely		Mostly		Somewhat		Not at all 
3. In caring for me, my doctor considers all the factors that affect my health.
Definitely		Mostly		Somewhat		Not at all
4. My practice coordinates the care I get from multiple places.
Definitely		Mostly		Somewhat		Not at all
5. My doctor or practice knows me as a person.
Definitely		Mostly		Somewhat		Not at all
6. My doctor and I have been through a lot together.
Definitely		Mostly		Somewhat		Not at all
7. My doctor or practice stands up for me.
Definitely		Mostly		Somewhat		Not at all
8. The care I get takes into account knowledge of my family.
Definitely		Mostly		Somewhat		Not at all
9. The care I get in this practice is informed by knowledge of my community.
Definitely		Mostly		Somewhat		Not at all
10. Over time, my practice helps me to stay healthy.
Definitely		Mostly		Somewhat		Not at all
11. Over time, my practice helps me to meet my goals.
Definitely		Mostly		Somewhat		Not at all</v>
      </c>
      <c r="D93" s="7">
        <f>IFERROR(VLOOKUP(A93,'[1]All in'!A:N,6,FALSE),"")</f>
        <v>0</v>
      </c>
      <c r="E93" s="7">
        <f>IFERROR(VLOOKUP(A93,'[1]All in'!A:N,8,FALSE),"")</f>
        <v>0</v>
      </c>
      <c r="F93" s="7">
        <f>IFERROR(VLOOKUP(A93,'[1]All in'!A:N,9,FALSE),"")</f>
        <v>0</v>
      </c>
      <c r="G93" s="7" t="str">
        <f>IFERROR(VLOOKUP(A93,'[1]All in'!A:N,13,FALSE),"")</f>
        <v>Patient Reported Outcome (PRO)</v>
      </c>
      <c r="H93" s="7" t="str">
        <f>IFERROR(VLOOKUP(A93,'[1]All in'!A:N,14,FALSE),"")</f>
        <v>Yes</v>
      </c>
    </row>
    <row r="94" spans="1:8" ht="58" x14ac:dyDescent="0.35">
      <c r="A94" s="5">
        <v>134</v>
      </c>
      <c r="B94" s="6" t="str">
        <f>IFERROR(VLOOKUP(A94,'[1]All in'!A:N,11,FALSE),"")</f>
        <v>The Patient-Enablement Index (PEI)</v>
      </c>
      <c r="C94" s="6" t="str">
        <f>IFERROR(VLOOKUP(A94,'[1]All in'!A:N,12,FALSE),"")</f>
        <v>The Patient-Enablement Index (PEI) is a brief set of 6 patient-report items that assess patient’s ability to understand and cope with their health issues as a result of the care received.</v>
      </c>
      <c r="D94" s="7">
        <f>IFERROR(VLOOKUP(A94,'[1]All in'!A:N,6,FALSE),"")</f>
        <v>0</v>
      </c>
      <c r="E94" s="7">
        <f>IFERROR(VLOOKUP(A94,'[1]All in'!A:N,8,FALSE),"")</f>
        <v>0</v>
      </c>
      <c r="F94" s="7">
        <f>IFERROR(VLOOKUP(A94,'[1]All in'!A:N,9,FALSE),"")</f>
        <v>0</v>
      </c>
      <c r="G94" s="7">
        <f>IFERROR(VLOOKUP(A94,'[1]All in'!A:N,13,FALSE),"")</f>
        <v>0</v>
      </c>
      <c r="H94" s="7">
        <f>IFERROR(VLOOKUP(A94,'[1]All in'!A:N,14,FALSE),"")</f>
        <v>0</v>
      </c>
    </row>
    <row r="95" spans="1:8" ht="43.5" x14ac:dyDescent="0.35">
      <c r="A95" s="5">
        <v>135</v>
      </c>
      <c r="B95" s="6" t="str">
        <f>IFERROR(VLOOKUP(A95,'[1]All in'!A:N,11,FALSE),"")</f>
        <v>Tamiflu - Number of beneficiaries who received Tamiflu and respiratory antibiotics on the same day (PCMH)</v>
      </c>
      <c r="C95" s="6" t="str">
        <f>IFERROR(VLOOKUP(A95,'[1]All in'!A:N,12,FALSE),"")</f>
        <v>Percentage of benificiaries 1-18 years of age who received Tamiflu and respiratory antibiotics on the same day</v>
      </c>
      <c r="D95" s="7">
        <f>IFERROR(VLOOKUP(A95,'[1]All in'!A:N,6,FALSE),"")</f>
        <v>0</v>
      </c>
      <c r="E95" s="7">
        <f>IFERROR(VLOOKUP(A95,'[1]All in'!A:N,8,FALSE),"")</f>
        <v>0</v>
      </c>
      <c r="F95" s="7">
        <f>IFERROR(VLOOKUP(A95,'[1]All in'!A:N,9,FALSE),"")</f>
        <v>0</v>
      </c>
      <c r="G95" s="7">
        <f>IFERROR(VLOOKUP(A95,'[1]All in'!A:N,13,FALSE),"")</f>
        <v>0</v>
      </c>
      <c r="H95" s="7">
        <f>IFERROR(VLOOKUP(A95,'[1]All in'!A:N,14,FALSE),"")</f>
        <v>0</v>
      </c>
    </row>
    <row r="96" spans="1:8" ht="145" x14ac:dyDescent="0.35">
      <c r="A96" s="5">
        <v>136</v>
      </c>
      <c r="B96" s="6" t="str">
        <f>IFERROR(VLOOKUP(A96,'[1]All in'!A:N,11,FALSE),"")</f>
        <v>Pharmacotherapy Management of COPD Exacerbation</v>
      </c>
      <c r="C96" s="6" t="str">
        <f>IFERROR(VLOOKUP(A96,'[1]All in'!A:N,12,FALSE),"")</f>
        <v>The percentage of COPD exacerbations for members 40 years of ge and older who had an acute inpatient discharge or ED visit on or between January 1 - Novermber 30 of the measurement year and who were dispensed approprate medications.  Two rates reported: 1. Dispensed a systematic corticosteroid (or there was evidence of an active prescription) within 14 days of the event. 2. Dispensed a bronchodilator (or there as  evidence of an active prescription within 30 days of the event.</v>
      </c>
      <c r="D96" s="7">
        <f>IFERROR(VLOOKUP(A96,'[1]All in'!A:N,6,FALSE),"")</f>
        <v>0</v>
      </c>
      <c r="E96" s="7">
        <f>IFERROR(VLOOKUP(A96,'[1]All in'!A:N,8,FALSE),"")</f>
        <v>0</v>
      </c>
      <c r="F96" s="7">
        <f>IFERROR(VLOOKUP(A96,'[1]All in'!A:N,9,FALSE),"")</f>
        <v>0</v>
      </c>
      <c r="G96" s="7">
        <f>IFERROR(VLOOKUP(A96,'[1]All in'!A:N,13,FALSE),"")</f>
        <v>0</v>
      </c>
      <c r="H96" s="7">
        <f>IFERROR(VLOOKUP(A96,'[1]All in'!A:N,14,FALSE),"")</f>
        <v>0</v>
      </c>
    </row>
    <row r="97" spans="1:8" ht="87" x14ac:dyDescent="0.35">
      <c r="A97" s="5">
        <v>137</v>
      </c>
      <c r="B97" s="6" t="str">
        <f>IFERROR(VLOOKUP(A97,'[1]All in'!A:N,11,FALSE),"")</f>
        <v xml:space="preserve">Persistent of Beta Blocker treatment after heart attack </v>
      </c>
      <c r="C97" s="6" t="str">
        <f>IFERROR(VLOOKUP(A97,'[1]All in'!A:N,12,FALSE),"")</f>
        <v>The percentage of members 18 years of age and older during the measurement year who were hospitalized and discharged from July 1 of the year prior to the measurement year to June 30 of the measurement year with a diagnosis of AMI and who received persistent beta-blocker treatment for six months after discharge.</v>
      </c>
      <c r="D97" s="7">
        <f>IFERROR(VLOOKUP(A97,'[1]All in'!A:N,6,FALSE),"")</f>
        <v>442</v>
      </c>
      <c r="E97" s="7">
        <f>IFERROR(VLOOKUP(A97,'[1]All in'!A:N,8,FALSE),"")</f>
        <v>71</v>
      </c>
      <c r="F97" s="7">
        <f>IFERROR(VLOOKUP(A97,'[1]All in'!A:N,9,FALSE),"")</f>
        <v>0</v>
      </c>
      <c r="G97" s="7" t="str">
        <f>IFERROR(VLOOKUP(A97,'[1]All in'!A:N,13,FALSE),"")</f>
        <v>Process</v>
      </c>
      <c r="H97" s="7" t="str">
        <f>IFERROR(VLOOKUP(A97,'[1]All in'!A:N,14,FALSE),"")</f>
        <v>No</v>
      </c>
    </row>
    <row r="98" spans="1:8" ht="145" x14ac:dyDescent="0.35">
      <c r="A98" s="5">
        <v>138</v>
      </c>
      <c r="B98" s="6" t="str">
        <f>IFERROR(VLOOKUP(A98,'[1]All in'!A:N,11,FALSE),"")</f>
        <v>Plan All Cause Readmissions (PCR)</v>
      </c>
      <c r="C98" s="6" t="str">
        <f>IFERROR(VLOOKUP(A98,'[1]All in'!A:N,12,FALSE),"")</f>
        <v>For members 18 years of age and older, the number of acute inpatient stays during the measurement year that were followed by an unplanned acute readmission for any diagnosis within 30 days and the predicted probability of an acure readmission.  Data are reported in the follwoing categories: 1. Count of index hospital stays (IHS) (denominator) 2. Count of observed 30-day readmissions (numerator) 3. Count of expected 30-day readmissions.  Note: For commercial and Medicaid, report only members 18-64 years of age.</v>
      </c>
      <c r="D98" s="7">
        <f>IFERROR(VLOOKUP(A98,'[1]All in'!A:N,6,FALSE),"")</f>
        <v>0</v>
      </c>
      <c r="E98" s="7">
        <f>IFERROR(VLOOKUP(A98,'[1]All in'!A:N,8,FALSE),"")</f>
        <v>0</v>
      </c>
      <c r="F98" s="7">
        <f>IFERROR(VLOOKUP(A98,'[1]All in'!A:N,9,FALSE),"")</f>
        <v>0</v>
      </c>
      <c r="G98" s="7" t="str">
        <f>IFERROR(VLOOKUP(A98,'[1]All in'!A:N,13,FALSE),"")</f>
        <v>Process</v>
      </c>
      <c r="H98" s="7">
        <f>IFERROR(VLOOKUP(A98,'[1]All in'!A:N,14,FALSE),"")</f>
        <v>0</v>
      </c>
    </row>
    <row r="99" spans="1:8" ht="43.5" x14ac:dyDescent="0.35">
      <c r="A99" s="5">
        <v>139</v>
      </c>
      <c r="B99" s="6" t="str">
        <f>IFERROR(VLOOKUP(A99,'[1]All in'!A:N,11,FALSE),"")</f>
        <v>Urinary Incontinence: Assessment of Presence or Absence of Urinary Incontinence in Women Aged 65 Years and Older</v>
      </c>
      <c r="C99" s="6" t="str">
        <f>IFERROR(VLOOKUP(A99,'[1]All in'!A:N,12,FALSE),"")</f>
        <v>Percentage of female patients aged 65 years and older who were assessed for the presence or absence of urinary incontinence within 12 months</v>
      </c>
      <c r="D99" s="7">
        <f>IFERROR(VLOOKUP(A99,'[1]All in'!A:N,6,FALSE),"")</f>
        <v>48</v>
      </c>
      <c r="E99" s="7" t="str">
        <f>IFERROR(VLOOKUP(A99,'[1]All in'!A:N,8,FALSE),"")</f>
        <v>N/A</v>
      </c>
      <c r="F99" s="7" t="str">
        <f>IFERROR(VLOOKUP(A99,'[1]All in'!A:N,9,FALSE),"")</f>
        <v>N/A</v>
      </c>
      <c r="G99" s="7" t="str">
        <f>IFERROR(VLOOKUP(A99,'[1]All in'!A:N,13,FALSE),"")</f>
        <v>Process</v>
      </c>
      <c r="H99" s="7">
        <f>IFERROR(VLOOKUP(A99,'[1]All in'!A:N,14,FALSE),"")</f>
        <v>0</v>
      </c>
    </row>
    <row r="100" spans="1:8" x14ac:dyDescent="0.35">
      <c r="A100" s="5">
        <v>140</v>
      </c>
      <c r="B100" s="6">
        <f>IFERROR(VLOOKUP(A100,'[1]All in'!A:N,11,FALSE),"")</f>
        <v>0</v>
      </c>
      <c r="C100" s="6">
        <f>IFERROR(VLOOKUP(A100,'[1]All in'!A:N,12,FALSE),"")</f>
        <v>0</v>
      </c>
      <c r="D100" s="7">
        <f>IFERROR(VLOOKUP(A100,'[1]All in'!A:N,6,FALSE),"")</f>
        <v>0</v>
      </c>
      <c r="E100" s="7">
        <f>IFERROR(VLOOKUP(A100,'[1]All in'!A:N,8,FALSE),"")</f>
        <v>0</v>
      </c>
      <c r="F100" s="7">
        <f>IFERROR(VLOOKUP(A100,'[1]All in'!A:N,9,FALSE),"")</f>
        <v>0</v>
      </c>
      <c r="G100" s="7">
        <f>IFERROR(VLOOKUP(A100,'[1]All in'!A:N,13,FALSE),"")</f>
        <v>0</v>
      </c>
      <c r="H100" s="7">
        <f>IFERROR(VLOOKUP(A100,'[1]All in'!A:N,14,FALSE),"")</f>
        <v>0</v>
      </c>
    </row>
    <row r="101" spans="1:8" ht="29" x14ac:dyDescent="0.35">
      <c r="A101" s="5">
        <v>141</v>
      </c>
      <c r="B101" s="6" t="str">
        <f>IFERROR(VLOOKUP(A101,'[1]All in'!A:N,11,FALSE),"")</f>
        <v>AHRQ: Death from suicide</v>
      </c>
      <c r="C101" s="6" t="str">
        <f>IFERROR(VLOOKUP(A101,'[1]All in'!A:N,12,FALSE),"")</f>
        <v>Patient with a diagnosis of major depression or dysthmia who died from suicide, reported in 12 month intervals</v>
      </c>
      <c r="D101" s="7">
        <f>IFERROR(VLOOKUP(A101,'[1]All in'!A:N,6,FALSE),"")</f>
        <v>0</v>
      </c>
      <c r="E101" s="7">
        <f>IFERROR(VLOOKUP(A101,'[1]All in'!A:N,8,FALSE),"")</f>
        <v>0</v>
      </c>
      <c r="F101" s="7">
        <f>IFERROR(VLOOKUP(A101,'[1]All in'!A:N,9,FALSE),"")</f>
        <v>0</v>
      </c>
      <c r="G101" s="7">
        <f>IFERROR(VLOOKUP(A101,'[1]All in'!A:N,13,FALSE),"")</f>
        <v>0</v>
      </c>
      <c r="H101" s="7">
        <f>IFERROR(VLOOKUP(A101,'[1]All in'!A:N,14,FALSE),"")</f>
        <v>0</v>
      </c>
    </row>
    <row r="102" spans="1:8" ht="58" x14ac:dyDescent="0.35">
      <c r="A102" s="5">
        <v>142</v>
      </c>
      <c r="B102" s="6" t="str">
        <f>IFERROR(VLOOKUP(A102,'[1]All in'!A:N,11,FALSE),"")</f>
        <v>AHRQ: Improvement in Depressive Symptoms - Remission</v>
      </c>
      <c r="C102" s="6" t="str">
        <f>IFERROR(VLOOKUP(A102,'[1]All in'!A:N,12,FALSE),"")</f>
        <v>Patient age 18 or older with a diagnosis of major depression or dysthmia and an initial PHQ-9 socre &gt; 9 who demonstrates remission defined as a PHQ-9 score less than 5.</v>
      </c>
      <c r="D102" s="7">
        <f>IFERROR(VLOOKUP(A102,'[1]All in'!A:N,6,FALSE),"")</f>
        <v>0</v>
      </c>
      <c r="E102" s="7">
        <f>IFERROR(VLOOKUP(A102,'[1]All in'!A:N,8,FALSE),"")</f>
        <v>0</v>
      </c>
      <c r="F102" s="7">
        <f>IFERROR(VLOOKUP(A102,'[1]All in'!A:N,9,FALSE),"")</f>
        <v>0</v>
      </c>
      <c r="G102" s="7">
        <f>IFERROR(VLOOKUP(A102,'[1]All in'!A:N,13,FALSE),"")</f>
        <v>0</v>
      </c>
      <c r="H102" s="7">
        <f>IFERROR(VLOOKUP(A102,'[1]All in'!A:N,14,FALSE),"")</f>
        <v>0</v>
      </c>
    </row>
    <row r="103" spans="1:8" ht="72.5" x14ac:dyDescent="0.35">
      <c r="A103" s="5">
        <v>143</v>
      </c>
      <c r="B103" s="6" t="str">
        <f>IFERROR(VLOOKUP(A103,'[1]All in'!A:N,11,FALSE),"")</f>
        <v>AHRQ: Improvement in Depressive Symptoms - Response</v>
      </c>
      <c r="C103" s="6" t="str">
        <f>IFERROR(VLOOKUP(A103,'[1]All in'!A:N,12,FALSE),"")</f>
        <v>Patient age 18 or older with a diagnosis of major depression or dysthmia and an initial PHQ-9 socre &gt; 9 who demonstrates a response to treatment defined as a PHQ-9 score that is reduced by 50% or greater from the initial PHQ-9 score.</v>
      </c>
      <c r="D103" s="7">
        <f>IFERROR(VLOOKUP(A103,'[1]All in'!A:N,6,FALSE),"")</f>
        <v>0</v>
      </c>
      <c r="E103" s="7">
        <f>IFERROR(VLOOKUP(A103,'[1]All in'!A:N,8,FALSE),"")</f>
        <v>0</v>
      </c>
      <c r="F103" s="7">
        <f>IFERROR(VLOOKUP(A103,'[1]All in'!A:N,9,FALSE),"")</f>
        <v>0</v>
      </c>
      <c r="G103" s="7">
        <f>IFERROR(VLOOKUP(A103,'[1]All in'!A:N,13,FALSE),"")</f>
        <v>0</v>
      </c>
      <c r="H103" s="7">
        <f>IFERROR(VLOOKUP(A103,'[1]All in'!A:N,14,FALSE),"")</f>
        <v>0</v>
      </c>
    </row>
    <row r="104" spans="1:8" ht="116" x14ac:dyDescent="0.35">
      <c r="A104" s="5">
        <v>144</v>
      </c>
      <c r="B104" s="6" t="str">
        <f>IFERROR(VLOOKUP(A104,'[1]All in'!A:N,11,FALSE),"")</f>
        <v>AHRQ: Improvement in Depressive Symptoms - Recurrence</v>
      </c>
      <c r="C104" s="6" t="str">
        <f>IFERROR(VLOOKUP(A104,'[1]All in'!A:N,12,FALSE),"")</f>
        <v>Patient age 18 or older with a diagnosis of major depression or dysthmia and an initial PHQ-9 socre &gt; 9 who demonstrates remission (fdefined as a PHQ-9 score &lt;5) of at least two months' duration and subsequently expereinces a recurrence of a depressive episode, defined as a 50% increase in PHQ-9 score or defined as a PHQ-9 score &gt; 9 OR hospitalization for depression or suicidality.</v>
      </c>
      <c r="D104" s="7">
        <f>IFERROR(VLOOKUP(A104,'[1]All in'!A:N,6,FALSE),"")</f>
        <v>0</v>
      </c>
      <c r="E104" s="7">
        <f>IFERROR(VLOOKUP(A104,'[1]All in'!A:N,8,FALSE),"")</f>
        <v>0</v>
      </c>
      <c r="F104" s="7">
        <f>IFERROR(VLOOKUP(A104,'[1]All in'!A:N,9,FALSE),"")</f>
        <v>0</v>
      </c>
      <c r="G104" s="7">
        <f>IFERROR(VLOOKUP(A104,'[1]All in'!A:N,13,FALSE),"")</f>
        <v>0</v>
      </c>
      <c r="H104" s="7">
        <f>IFERROR(VLOOKUP(A104,'[1]All in'!A:N,14,FALSE),"")</f>
        <v>0</v>
      </c>
    </row>
    <row r="105" spans="1:8" ht="58" x14ac:dyDescent="0.35">
      <c r="A105" s="5">
        <v>145</v>
      </c>
      <c r="B105" s="6" t="str">
        <f>IFERROR(VLOOKUP(A105,'[1]All in'!A:N,11,FALSE),"")</f>
        <v>AHRQ: Adverse Events</v>
      </c>
      <c r="C105" s="6" t="str">
        <f>IFERROR(VLOOKUP(A105,'[1]All in'!A:N,12,FALSE),"")</f>
        <v>Depression treatment-related adverse events.  Use of a brief, publicly available, validated measurement toll to capture adverse events is recommended.  Reported in 12-month intervals.</v>
      </c>
      <c r="D105" s="7">
        <f>IFERROR(VLOOKUP(A105,'[1]All in'!A:N,6,FALSE),"")</f>
        <v>0</v>
      </c>
      <c r="E105" s="7">
        <f>IFERROR(VLOOKUP(A105,'[1]All in'!A:N,8,FALSE),"")</f>
        <v>0</v>
      </c>
      <c r="F105" s="7">
        <f>IFERROR(VLOOKUP(A105,'[1]All in'!A:N,9,FALSE),"")</f>
        <v>0</v>
      </c>
      <c r="G105" s="7">
        <f>IFERROR(VLOOKUP(A105,'[1]All in'!A:N,13,FALSE),"")</f>
        <v>0</v>
      </c>
      <c r="H105" s="7">
        <f>IFERROR(VLOOKUP(A105,'[1]All in'!A:N,14,FALSE),"")</f>
        <v>0</v>
      </c>
    </row>
    <row r="106" spans="1:8" ht="58" x14ac:dyDescent="0.35">
      <c r="A106" s="5">
        <v>146</v>
      </c>
      <c r="B106" s="6" t="str">
        <f>IFERROR(VLOOKUP(A106,'[1]All in'!A:N,11,FALSE),"")</f>
        <v>AHRQ: Suicide ideation and behavior</v>
      </c>
      <c r="C106" s="6" t="str">
        <f>IFERROR(VLOOKUP(A106,'[1]All in'!A:N,12,FALSE),"")</f>
        <v>Selection of 'several days', 'more than half the days', or 'nearly every day' option on PHQ-9 item 9 ("Thoughts that you would be better off dead or of hurting yourself in some way").</v>
      </c>
      <c r="D106" s="7">
        <f>IFERROR(VLOOKUP(A106,'[1]All in'!A:N,6,FALSE),"")</f>
        <v>0</v>
      </c>
      <c r="E106" s="7">
        <f>IFERROR(VLOOKUP(A106,'[1]All in'!A:N,8,FALSE),"")</f>
        <v>0</v>
      </c>
      <c r="F106" s="7">
        <f>IFERROR(VLOOKUP(A106,'[1]All in'!A:N,9,FALSE),"")</f>
        <v>0</v>
      </c>
      <c r="G106" s="7">
        <f>IFERROR(VLOOKUP(A106,'[1]All in'!A:N,13,FALSE),"")</f>
        <v>0</v>
      </c>
      <c r="H106" s="7">
        <f>IFERROR(VLOOKUP(A106,'[1]All in'!A:N,14,FALSE),"")</f>
        <v>0</v>
      </c>
    </row>
  </sheetData>
  <autoFilter ref="A1:H1" xr:uid="{65B1060C-C139-4759-A8D7-F67DF31C7F95}"/>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ED18D95A8B9B4CB16D1B591E556ED1" ma:contentTypeVersion="13" ma:contentTypeDescription="Create a new document." ma:contentTypeScope="" ma:versionID="279af7c8b963012539a69d51e7ccd720">
  <xsd:schema xmlns:xsd="http://www.w3.org/2001/XMLSchema" xmlns:xs="http://www.w3.org/2001/XMLSchema" xmlns:p="http://schemas.microsoft.com/office/2006/metadata/properties" xmlns:ns3="42231877-ec95-4ec0-a3d3-a73c239633ed" xmlns:ns4="22e55a2c-6d90-46bf-82ad-9fc1d86d168a" targetNamespace="http://schemas.microsoft.com/office/2006/metadata/properties" ma:root="true" ma:fieldsID="30bf2f79575653e4025ff6d49025ae46" ns3:_="" ns4:_="">
    <xsd:import namespace="42231877-ec95-4ec0-a3d3-a73c239633ed"/>
    <xsd:import namespace="22e55a2c-6d90-46bf-82ad-9fc1d86d168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231877-ec95-4ec0-a3d3-a73c239633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e55a2c-6d90-46bf-82ad-9fc1d86d168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94F77C-CC75-4D69-8D3C-22697DCB1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231877-ec95-4ec0-a3d3-a73c239633ed"/>
    <ds:schemaRef ds:uri="22e55a2c-6d90-46bf-82ad-9fc1d86d1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4BF1EA-EA22-4782-AA3C-761A417E023D}">
  <ds:schemaRefs>
    <ds:schemaRef ds:uri="http://schemas.microsoft.com/sharepoint/v3/contenttype/forms"/>
  </ds:schemaRefs>
</ds:datastoreItem>
</file>

<file path=customXml/itemProps3.xml><?xml version="1.0" encoding="utf-8"?>
<ds:datastoreItem xmlns:ds="http://schemas.openxmlformats.org/officeDocument/2006/customXml" ds:itemID="{26CF1D19-7E6A-459D-AB68-EFF0A8EA0B06}">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e55a2c-6d90-46bf-82ad-9fc1d86d168a"/>
    <ds:schemaRef ds:uri="http://purl.org/dc/terms/"/>
    <ds:schemaRef ds:uri="http://schemas.openxmlformats.org/package/2006/metadata/core-properties"/>
    <ds:schemaRef ds:uri="42231877-ec95-4ec0-a3d3-a73c239633e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Website Measure columns 011320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Morris</dc:creator>
  <cp:lastModifiedBy>Alison Morris</cp:lastModifiedBy>
  <dcterms:created xsi:type="dcterms:W3CDTF">2020-06-03T17:13:11Z</dcterms:created>
  <dcterms:modified xsi:type="dcterms:W3CDTF">2020-07-08T17:39:30Z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0x0101002AED18D95A8B9B4CB16D1B591E556ED1</vt:lpwstr>
  </property>
</Properties>
</file>